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9630" windowHeight="7365" tabRatio="782" firstSheet="9" activeTab="10"/>
  </bookViews>
  <sheets>
    <sheet name="Modular Budget Page-5 10" sheetId="1" state="hidden" r:id="rId1"/>
    <sheet name="SF424A-B" sheetId="2" state="hidden" r:id="rId2"/>
    <sheet name="1 A-B" sheetId="3" state="hidden" r:id="rId3"/>
    <sheet name="2 A-B" sheetId="4" state="hidden" r:id="rId4"/>
    <sheet name="3 A-B" sheetId="5" state="hidden" r:id="rId5"/>
    <sheet name="4 A-B" sheetId="6" state="hidden" r:id="rId6"/>
    <sheet name="5 A-B" sheetId="7" state="hidden" r:id="rId7"/>
    <sheet name="1C-E" sheetId="8" state="hidden" r:id="rId8"/>
    <sheet name="1F-K" sheetId="9" state="hidden" r:id="rId9"/>
    <sheet name="Instructions" sheetId="10" r:id="rId10"/>
    <sheet name="TEMPLATE" sheetId="11" r:id="rId11"/>
    <sheet name="Generic Format" sheetId="12" state="hidden" r:id="rId12"/>
    <sheet name="Consultants" sheetId="13" state="hidden" r:id="rId13"/>
    <sheet name="Equipment" sheetId="14" state="hidden" r:id="rId14"/>
    <sheet name="Supplies" sheetId="15" state="hidden" r:id="rId15"/>
    <sheet name="Lawson Codes MODULAR" sheetId="16" state="hidden" r:id="rId16"/>
    <sheet name="Lawson UPLOAD Mod" sheetId="17" state="hidden" r:id="rId17"/>
    <sheet name="Lawson UPLOAD Det" sheetId="18" state="hidden" r:id="rId18"/>
  </sheets>
  <externalReferences>
    <externalReference r:id="rId21"/>
    <externalReference r:id="rId22"/>
    <externalReference r:id="rId23"/>
  </externalReferences>
  <definedNames>
    <definedName name="\K">#REF!</definedName>
    <definedName name="BASE1">#REF!</definedName>
    <definedName name="COLA">#REF!</definedName>
    <definedName name="CombDirectTotal">#REF!</definedName>
    <definedName name="CombIndirect" localSheetId="17">'[1]CHKLST'!#REF!</definedName>
    <definedName name="CombIndirect" localSheetId="16">'[1]CHKLST'!#REF!</definedName>
    <definedName name="CombIndirect">'[1]CHKLST'!#REF!</definedName>
    <definedName name="CONSULTANTS">'Consultants'!$A$1:$Q$23</definedName>
    <definedName name="EQUIPMENT">'Equipment'!$A$1:$Q$24</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 localSheetId="17">'[2]398 p 4'!#REF!</definedName>
    <definedName name="FirstSubcDirect" localSheetId="16">'[2]398 p 4'!#REF!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GROUND">#REF!</definedName>
    <definedName name="HOTEL">#REF!</definedName>
    <definedName name="Indirect_Rate">#REF!</definedName>
    <definedName name="INITIAL_BUDGET" localSheetId="11">'Generic Format'!$A$2:$I$109</definedName>
    <definedName name="INITIAL_BUDGET">#REF!</definedName>
    <definedName name="MERIT">#REF!</definedName>
    <definedName name="MILEAGE">#REF!</definedName>
    <definedName name="OTHER">#REF!</definedName>
    <definedName name="P1Sub1">#REF!</definedName>
    <definedName name="P1Sub2">#REF!</definedName>
    <definedName name="P1Sub3">#REF!</definedName>
    <definedName name="P1Sub4">#REF!</definedName>
    <definedName name="P1Sub5">#REF!</definedName>
    <definedName name="PERDIEM">#REF!</definedName>
    <definedName name="PERSONNEL">#REF!</definedName>
    <definedName name="_xlnm.Print_Area" localSheetId="2">'1 A-B'!$A$1:$N$35</definedName>
    <definedName name="_xlnm.Print_Area" localSheetId="7">'1C-E'!$A$1:$I$38</definedName>
    <definedName name="_xlnm.Print_Area" localSheetId="8">'1F-K'!$A$1:$K$47</definedName>
    <definedName name="_xlnm.Print_Area" localSheetId="3">'2 A-B'!$A$1:$N$35</definedName>
    <definedName name="_xlnm.Print_Area" localSheetId="4">'3 A-B'!$A$1:$N$35</definedName>
    <definedName name="_xlnm.Print_Area" localSheetId="5">'4 A-B'!$A$1:$N$35</definedName>
    <definedName name="_xlnm.Print_Area" localSheetId="6">'5 A-B'!$A$1:$N$35</definedName>
    <definedName name="_xlnm.Print_Area" localSheetId="11">'Generic Format'!$A$2:$N$146</definedName>
    <definedName name="_xlnm.Print_Area" localSheetId="15">'Lawson Codes MODULAR'!$A$1:$H$116</definedName>
    <definedName name="_xlnm.Print_Area" localSheetId="17">'Lawson UPLOAD Det'!$B$1:$D$77</definedName>
    <definedName name="_xlnm.Print_Area" localSheetId="16">'Lawson UPLOAD Mod'!$B$1:$D$77</definedName>
    <definedName name="_xlnm.Print_Area" localSheetId="10">'TEMPLATE'!$C$1:$H$55</definedName>
    <definedName name="_xlnm.Print_Titles" localSheetId="10">'TEMPLATE'!$3:$3</definedName>
    <definedName name="Print_Titles_MI" localSheetId="17">'[1]FACE'!#REF!</definedName>
    <definedName name="Print_Titles_MI" localSheetId="16">'[1]FACE'!#REF!</definedName>
    <definedName name="Print_Titles_MI">'[1]FACE'!#REF!</definedName>
    <definedName name="PRSALARY">#REF!</definedName>
    <definedName name="SalaryCap">#REF!</definedName>
    <definedName name="SUBCONTRACTS">#REF!</definedName>
    <definedName name="SUMY1">#REF!</definedName>
    <definedName name="SUMY1_Y2">#REF!</definedName>
    <definedName name="SUMY1_Y3">#REF!</definedName>
    <definedName name="SUMY1_Y4">#REF!</definedName>
    <definedName name="SUMY1_Y5" localSheetId="11">'Generic Format'!$A$2:$N$145</definedName>
    <definedName name="SUMY1_Y5">#REF!</definedName>
    <definedName name="SUPPLIES">'Supplies'!$A$1:$Q$23</definedName>
    <definedName name="Text4" localSheetId="11">'Modular Budget Page-5 10'!#REF!</definedName>
    <definedName name="Total_Limit">#REF!</definedName>
    <definedName name="TRAVEL">#REF!</definedName>
    <definedName name="Yearly_Increase">#REF!</definedName>
    <definedName name="Yr_Contract">#REF!</definedName>
    <definedName name="yr1" localSheetId="11">'Generic Format'!#REF!</definedName>
    <definedName name="yr1" localSheetId="10">'[3]Sum Y1_Y5'!#REF!</definedName>
    <definedName name="yr1">#REF!</definedName>
    <definedName name="yr2" localSheetId="11">'Generic Format'!#REF!</definedName>
    <definedName name="yr2" localSheetId="10">'[3]Sum Y1_Y5'!#REF!</definedName>
    <definedName name="yr2">#REF!</definedName>
    <definedName name="yr3" localSheetId="11">'Generic Format'!#REF!</definedName>
    <definedName name="yr3" localSheetId="10">'[3]Sum Y1_Y5'!#REF!</definedName>
    <definedName name="yr3">#REF!</definedName>
    <definedName name="yr4" localSheetId="11">'Generic Format'!#REF!</definedName>
    <definedName name="yr4" localSheetId="10">'[3]Sum Y1_Y5'!#REF!</definedName>
    <definedName name="yr4">#REF!</definedName>
    <definedName name="yr5" localSheetId="11">'Generic Format'!#REF!</definedName>
    <definedName name="yr5" localSheetId="10">'[3]Sum Y1_Y5'!#REF!</definedName>
    <definedName name="yr5">#REF!</definedName>
  </definedNames>
  <calcPr fullCalcOnLoad="1" fullPrecision="0"/>
</workbook>
</file>

<file path=xl/comments3.xml><?xml version="1.0" encoding="utf-8"?>
<comments xmlns="http://schemas.openxmlformats.org/spreadsheetml/2006/main">
  <authors>
    <author>raull</author>
  </authors>
  <commentList>
    <comment ref="A1" authorId="0">
      <text>
        <r>
          <rPr>
            <sz val="48"/>
            <rFont val="Tahoma"/>
            <family val="2"/>
          </rPr>
          <t>1</t>
        </r>
      </text>
    </comment>
  </commentList>
</comments>
</file>

<file path=xl/comments4.xml><?xml version="1.0" encoding="utf-8"?>
<comments xmlns="http://schemas.openxmlformats.org/spreadsheetml/2006/main">
  <authors>
    <author>raull</author>
  </authors>
  <commentList>
    <comment ref="A1" authorId="0">
      <text>
        <r>
          <rPr>
            <sz val="48"/>
            <rFont val="Tahoma"/>
            <family val="2"/>
          </rPr>
          <t>2</t>
        </r>
      </text>
    </comment>
  </commentList>
</comments>
</file>

<file path=xl/comments5.xml><?xml version="1.0" encoding="utf-8"?>
<comments xmlns="http://schemas.openxmlformats.org/spreadsheetml/2006/main">
  <authors>
    <author>raull</author>
  </authors>
  <commentList>
    <comment ref="A1" authorId="0">
      <text>
        <r>
          <rPr>
            <sz val="48"/>
            <rFont val="Tahoma"/>
            <family val="2"/>
          </rPr>
          <t>3</t>
        </r>
      </text>
    </comment>
  </commentList>
</comments>
</file>

<file path=xl/comments6.xml><?xml version="1.0" encoding="utf-8"?>
<comments xmlns="http://schemas.openxmlformats.org/spreadsheetml/2006/main">
  <authors>
    <author>raull</author>
  </authors>
  <commentList>
    <comment ref="A1" authorId="0">
      <text>
        <r>
          <rPr>
            <sz val="48"/>
            <rFont val="Tahoma"/>
            <family val="2"/>
          </rPr>
          <t>4</t>
        </r>
      </text>
    </comment>
  </commentList>
</comments>
</file>

<file path=xl/comments7.xml><?xml version="1.0" encoding="utf-8"?>
<comments xmlns="http://schemas.openxmlformats.org/spreadsheetml/2006/main">
  <authors>
    <author>raull</author>
  </authors>
  <commentList>
    <comment ref="A1" authorId="0">
      <text>
        <r>
          <rPr>
            <sz val="48"/>
            <rFont val="Tahoma"/>
            <family val="2"/>
          </rPr>
          <t>5</t>
        </r>
      </text>
    </comment>
  </commentList>
</comments>
</file>

<file path=xl/comments8.xml><?xml version="1.0" encoding="utf-8"?>
<comments xmlns="http://schemas.openxmlformats.org/spreadsheetml/2006/main">
  <authors>
    <author>raull</author>
  </authors>
  <commentList>
    <comment ref="A1" authorId="0">
      <text>
        <r>
          <rPr>
            <sz val="36"/>
            <rFont val="Tahoma"/>
            <family val="2"/>
          </rPr>
          <t>1-5</t>
        </r>
      </text>
    </comment>
  </commentList>
</comments>
</file>

<file path=xl/comments9.xml><?xml version="1.0" encoding="utf-8"?>
<comments xmlns="http://schemas.openxmlformats.org/spreadsheetml/2006/main">
  <authors>
    <author>raull</author>
  </authors>
  <commentList>
    <comment ref="A1" authorId="0">
      <text>
        <r>
          <rPr>
            <sz val="36"/>
            <rFont val="Tahoma"/>
            <family val="2"/>
          </rPr>
          <t>1-5</t>
        </r>
      </text>
    </comment>
  </commentList>
</comments>
</file>

<file path=xl/sharedStrings.xml><?xml version="1.0" encoding="utf-8"?>
<sst xmlns="http://schemas.openxmlformats.org/spreadsheetml/2006/main" count="1746" uniqueCount="459">
  <si>
    <t>Personnel</t>
  </si>
  <si>
    <t xml:space="preserve"> </t>
  </si>
  <si>
    <t>Name</t>
  </si>
  <si>
    <t>Fringe Benefits</t>
  </si>
  <si>
    <t>Year 1 Total</t>
  </si>
  <si>
    <t>Year 2 Total</t>
  </si>
  <si>
    <t>Year 3 Total</t>
  </si>
  <si>
    <t>Year 4 Total</t>
  </si>
  <si>
    <t>Year 5 Total</t>
  </si>
  <si>
    <t>Project Total</t>
  </si>
  <si>
    <t>Subotal Personnel</t>
  </si>
  <si>
    <t>Consultant Costs</t>
  </si>
  <si>
    <t>Subtotal Consultants</t>
  </si>
  <si>
    <t>Equipment</t>
  </si>
  <si>
    <t>Subtotal Equipment</t>
  </si>
  <si>
    <t>Supplies</t>
  </si>
  <si>
    <t>Subtotal Supplies</t>
  </si>
  <si>
    <t>Travel</t>
  </si>
  <si>
    <t>Subtotal Travel</t>
  </si>
  <si>
    <t>Other Expenses</t>
  </si>
  <si>
    <t>Subtotal Other Expenses</t>
  </si>
  <si>
    <t>TOTAL</t>
  </si>
  <si>
    <t>Assumptions:</t>
  </si>
  <si>
    <t>Cost of Living Increase</t>
  </si>
  <si>
    <t>Range Name is COLA</t>
  </si>
  <si>
    <t>Position</t>
  </si>
  <si>
    <t>Year 1</t>
  </si>
  <si>
    <t>Year 2</t>
  </si>
  <si>
    <t>Year 3</t>
  </si>
  <si>
    <t>Year 4</t>
  </si>
  <si>
    <t>Year 5</t>
  </si>
  <si>
    <t>Total</t>
  </si>
  <si>
    <t>Consultant Worksheet</t>
  </si>
  <si>
    <t>No</t>
  </si>
  <si>
    <t>Daily/Hrly Rate</t>
  </si>
  <si>
    <t>No. of Days/ Hrs.</t>
  </si>
  <si>
    <t>Daily/ Hrly Rate</t>
  </si>
  <si>
    <t>Equipment Worksheet (Equipment is any single item costing more than $5,000 and having a useful life of more than 1 year)</t>
  </si>
  <si>
    <t>Description</t>
  </si>
  <si>
    <t>Qty</t>
  </si>
  <si>
    <t>Unit Price</t>
  </si>
  <si>
    <t>Supplies Worksheet (laboratory supplies only).  Office supplies belong with other.</t>
  </si>
  <si>
    <t>Rent/Facilities</t>
  </si>
  <si>
    <t>Communications</t>
  </si>
  <si>
    <t>Office Equip - $5000 +</t>
  </si>
  <si>
    <t>Lab Equip - $5000 +</t>
  </si>
  <si>
    <t>Lab Supplies - &lt; $500 per item</t>
  </si>
  <si>
    <t>Lab Supplies - $501 - 4999 per item</t>
  </si>
  <si>
    <t>Travel - Domestic</t>
  </si>
  <si>
    <t>Travel - International</t>
  </si>
  <si>
    <t>Subcontracts</t>
  </si>
  <si>
    <t>Grants</t>
  </si>
  <si>
    <t>Year 01</t>
  </si>
  <si>
    <t>Year 02</t>
  </si>
  <si>
    <t>Year 03</t>
  </si>
  <si>
    <t>Year 04</t>
  </si>
  <si>
    <t>Year 05</t>
  </si>
  <si>
    <t>Office Equip - Repair &amp; Maint</t>
  </si>
  <si>
    <t>Office Equip $5000 +</t>
  </si>
  <si>
    <t>Office Rent</t>
  </si>
  <si>
    <t>Occupancy - Repair &amp; Maint</t>
  </si>
  <si>
    <t>Lab Equip - Repair &amp; Maint</t>
  </si>
  <si>
    <t>Communicatns - Repair &amp; Maint</t>
  </si>
  <si>
    <t>Postage &amp; Delivery</t>
  </si>
  <si>
    <t>Participant Meals &amp; Expenses</t>
  </si>
  <si>
    <t>Participant Travel</t>
  </si>
  <si>
    <t>Participant Field Trips</t>
  </si>
  <si>
    <t>Participant Training Expenses</t>
  </si>
  <si>
    <t>Conf &amp; Mtng - Food</t>
  </si>
  <si>
    <t>Conf &amp; Mtng - Supplies</t>
  </si>
  <si>
    <t>Conf &amp; Mtng - Temp Help</t>
  </si>
  <si>
    <t>Records &amp; Lists</t>
  </si>
  <si>
    <t>Training/Professional Develpmt</t>
  </si>
  <si>
    <t>Employee Recruitment</t>
  </si>
  <si>
    <t>Promotional Items</t>
  </si>
  <si>
    <t>General Expense</t>
  </si>
  <si>
    <t>Legal Fees</t>
  </si>
  <si>
    <t>Bank Service Charges</t>
  </si>
  <si>
    <t>Insurance</t>
  </si>
  <si>
    <t>Misc. License Fees &amp; Taxes</t>
  </si>
  <si>
    <t>Foreign Currency Exchnge Costs</t>
  </si>
  <si>
    <t>check:</t>
  </si>
  <si>
    <t>Direct Revenues</t>
  </si>
  <si>
    <t>Admin Fee</t>
  </si>
  <si>
    <t>Indirect Cost Recovery - PHI</t>
  </si>
  <si>
    <t>Salaries &amp; Wages</t>
  </si>
  <si>
    <t>Salaries &amp; Wages - Vacation</t>
  </si>
  <si>
    <t>Fringe Benefits- Labor Distrib</t>
  </si>
  <si>
    <t>Fringe Benefits - Vacation</t>
  </si>
  <si>
    <t>Fringe Benefits - Other</t>
  </si>
  <si>
    <t>Consultant Fees</t>
  </si>
  <si>
    <t>Lab Supplies - Minor</t>
  </si>
  <si>
    <t>Lab Supplies - Major</t>
  </si>
  <si>
    <t>Lab Equip - Lease</t>
  </si>
  <si>
    <t>Office Supplies - Minor</t>
  </si>
  <si>
    <t>Office Supplies - Major</t>
  </si>
  <si>
    <t>Software - Major</t>
  </si>
  <si>
    <t>Office Equip - Lease</t>
  </si>
  <si>
    <t>Occupancy - Other</t>
  </si>
  <si>
    <t>Communications - Lease</t>
  </si>
  <si>
    <t>Reproduction &amp; Printing</t>
  </si>
  <si>
    <t>Repro &amp; Print - Lease</t>
  </si>
  <si>
    <t>Repro &amp; Print - Repair &amp; Maint</t>
  </si>
  <si>
    <t>Postage &amp; Del - Lease</t>
  </si>
  <si>
    <t>Postage &amp; Del - Repair &amp; Maint</t>
  </si>
  <si>
    <t>Participant Recruitment</t>
  </si>
  <si>
    <t>Participant Incentives</t>
  </si>
  <si>
    <t>Conf &amp; Mtng - Facility Rental</t>
  </si>
  <si>
    <t>Conf &amp; Mtng - Other</t>
  </si>
  <si>
    <t>Temporary Employment Agencies</t>
  </si>
  <si>
    <t>Work Study</t>
  </si>
  <si>
    <t>Outside Services/Nonconsultnts</t>
  </si>
  <si>
    <t>Data Services</t>
  </si>
  <si>
    <t>Pubs &amp; Subs</t>
  </si>
  <si>
    <t>Advertising</t>
  </si>
  <si>
    <t>Lab Equip $5000 +</t>
  </si>
  <si>
    <t>PHI</t>
  </si>
  <si>
    <t>Other?</t>
  </si>
  <si>
    <t>TOTAL, DIRECT &amp; INDIRECT</t>
  </si>
  <si>
    <t>Total Direct Cost</t>
  </si>
  <si>
    <t>Indirect Cost (PHI)</t>
  </si>
  <si>
    <t>Indirect Cost (Other)</t>
  </si>
  <si>
    <t>TOTAL COST</t>
  </si>
  <si>
    <t>SUBTOTAL DIRECT COSTS BY BUDGET PERIOD</t>
  </si>
  <si>
    <t>TOTALS</t>
  </si>
  <si>
    <t>THIS SHEET IS PROTECTED</t>
  </si>
  <si>
    <t>TO UNPROTECT, CLICK ON</t>
  </si>
  <si>
    <t>Tools</t>
  </si>
  <si>
    <t>Protection</t>
  </si>
  <si>
    <t>Unprotect Sheet</t>
  </si>
  <si>
    <t>There is NO password needed</t>
  </si>
  <si>
    <t>rate</t>
  </si>
  <si>
    <t>Program Support</t>
  </si>
  <si>
    <t># hours Yr 1</t>
  </si>
  <si>
    <t># hours Yr 2</t>
  </si>
  <si>
    <t># hours Yr 3</t>
  </si>
  <si>
    <t># hours Yr 4</t>
  </si>
  <si>
    <t># hours Yr 5</t>
  </si>
  <si>
    <t>MODULAR</t>
  </si>
  <si>
    <t>mod direct-sub direct =</t>
  </si>
  <si>
    <t>mod direct</t>
  </si>
  <si>
    <t>PHI idc base</t>
  </si>
  <si>
    <t>consortium idc</t>
  </si>
  <si>
    <t>1.</t>
  </si>
  <si>
    <t>2.</t>
  </si>
  <si>
    <t>3.</t>
  </si>
  <si>
    <t>4.</t>
  </si>
  <si>
    <t>10.</t>
  </si>
  <si>
    <t>SUBTOTAL</t>
  </si>
  <si>
    <t>Consortium F&amp;A</t>
  </si>
  <si>
    <t>exclusions:</t>
  </si>
  <si>
    <t>Consortium/Contractual Costs</t>
  </si>
  <si>
    <t>RESEARCH &amp; RELATED BUDGET - SECTION A-B, BUDGET PERIOD 1</t>
  </si>
  <si>
    <t>A.  Senior/Key Person</t>
  </si>
  <si>
    <t>Prefix</t>
  </si>
  <si>
    <t>First Name</t>
  </si>
  <si>
    <t>Middle Name</t>
  </si>
  <si>
    <t>* Last Name</t>
  </si>
  <si>
    <t>Suffix</t>
  </si>
  <si>
    <t>* Project Role</t>
  </si>
  <si>
    <t>Base Salary ($)</t>
  </si>
  <si>
    <t>Cal</t>
  </si>
  <si>
    <t>Acad</t>
  </si>
  <si>
    <t>Sum</t>
  </si>
  <si>
    <t>* Requested Salary ($)</t>
  </si>
  <si>
    <t>* Fringe Benefits ($)</t>
  </si>
  <si>
    <t>5.</t>
  </si>
  <si>
    <t>6.</t>
  </si>
  <si>
    <t>7.</t>
  </si>
  <si>
    <t>8.</t>
  </si>
  <si>
    <t>9. Total Funds requested for all Senior Key Persons in the attached file</t>
  </si>
  <si>
    <t xml:space="preserve">Total Senior/Key Person </t>
  </si>
  <si>
    <t>B:  Other Personnel</t>
  </si>
  <si>
    <t>Post Doctoral Associates</t>
  </si>
  <si>
    <t>Graduate Students</t>
  </si>
  <si>
    <t>Undergraduate Students</t>
  </si>
  <si>
    <t>Secretarial/Clerical</t>
  </si>
  <si>
    <t>Total Number Other Personnel</t>
  </si>
  <si>
    <t xml:space="preserve">Total Other Personnel </t>
  </si>
  <si>
    <t xml:space="preserve">Total Salary, Wages and Fringe Benefits (A+B) </t>
  </si>
  <si>
    <t>OMB Number: 4040-0001</t>
  </si>
  <si>
    <t>Expiration Date: 04/30/2008</t>
  </si>
  <si>
    <t>C.  Equipment Description</t>
  </si>
  <si>
    <t>List items and dollar amount for each item exceeding $5,000</t>
  </si>
  <si>
    <t>Equipment Item</t>
  </si>
  <si>
    <t xml:space="preserve">9. </t>
  </si>
  <si>
    <t xml:space="preserve">11.  </t>
  </si>
  <si>
    <t>Total funds requested for all equipment listed in the attached file</t>
  </si>
  <si>
    <t xml:space="preserve">Total Equipment </t>
  </si>
  <si>
    <t>D.  Travel</t>
  </si>
  <si>
    <t>Domestic Travel Costs (Incl. Canada, Mexico and U.S. Possessions)</t>
  </si>
  <si>
    <t>Foreign Travel Costs</t>
  </si>
  <si>
    <t xml:space="preserve">Total Travel Cost </t>
  </si>
  <si>
    <t>E.  Participant/Trainee Support Costs</t>
  </si>
  <si>
    <t>Tuition/Fees/Health Insurance</t>
  </si>
  <si>
    <t>Stipends</t>
  </si>
  <si>
    <t>Subsistence</t>
  </si>
  <si>
    <t>Other</t>
  </si>
  <si>
    <t>Institutional Allowance</t>
  </si>
  <si>
    <t xml:space="preserve">Total Participant/Trainee Support Costs </t>
  </si>
  <si>
    <t>RESEARCH &amp; RELATED BUDGET {C-E} (Funds Requested)</t>
  </si>
  <si>
    <t>Funds Requested ($)</t>
  </si>
  <si>
    <t>F.  Other Direct Costs</t>
  </si>
  <si>
    <t>Materials and Supplies</t>
  </si>
  <si>
    <t>Publication Costs</t>
  </si>
  <si>
    <t>Consultant Services</t>
  </si>
  <si>
    <t>ADP/Computer Services</t>
  </si>
  <si>
    <t>Subawards/Consortium/Contractual Costs</t>
  </si>
  <si>
    <t>Equipment or Facility Rental/User Fees</t>
  </si>
  <si>
    <t>Alterations and Renovations</t>
  </si>
  <si>
    <t xml:space="preserve">Total Other Direct Costs </t>
  </si>
  <si>
    <t>G.  Direct Costs</t>
  </si>
  <si>
    <t xml:space="preserve">Total Direct Costs (A thru F) </t>
  </si>
  <si>
    <t>H.  Indirect Costs</t>
  </si>
  <si>
    <t>Indirect Cost Type</t>
  </si>
  <si>
    <t>Rate</t>
  </si>
  <si>
    <t>Indirect Cost Base ($)</t>
  </si>
  <si>
    <t xml:space="preserve">Total Indirect Costs </t>
  </si>
  <si>
    <t>Cognizant Federal Agency</t>
  </si>
  <si>
    <t>(Agency Name, POC Name, and POC Phone Number)</t>
  </si>
  <si>
    <t>I.  Total Direct and Indirect Costs</t>
  </si>
  <si>
    <t xml:space="preserve">Total Direct and Indirect Institutional Costs (G + H) </t>
  </si>
  <si>
    <t>J.  Fee</t>
  </si>
  <si>
    <t xml:space="preserve">K.  * Budget Justification </t>
  </si>
  <si>
    <t>RESEARCH &amp; RELATED BUDGET {F-K} (Funds Requested)</t>
  </si>
  <si>
    <t>PD/PI</t>
  </si>
  <si>
    <t>need to link</t>
  </si>
  <si>
    <t>PERIOD 1</t>
  </si>
  <si>
    <t>PERIOD 2</t>
  </si>
  <si>
    <t>PERIOD 3</t>
  </si>
  <si>
    <t>PERIOD 4</t>
  </si>
  <si>
    <t>PERIOD 5</t>
  </si>
  <si>
    <t>LINK IF NECESSARY</t>
  </si>
  <si>
    <t>yr 1</t>
  </si>
  <si>
    <t>yr 2</t>
  </si>
  <si>
    <t>yr 3</t>
  </si>
  <si>
    <t>yr 4</t>
  </si>
  <si>
    <t>yr 5</t>
  </si>
  <si>
    <t>RESEARCH &amp; RELATED BUDGET - SECTION A-B, BUDGET PERIOD   2</t>
  </si>
  <si>
    <t>RESEARCH &amp; RELATED BUDGET - SECTION A-B, BUDGET PERIOD    3</t>
  </si>
  <si>
    <t>RESEARCH &amp; RELATED BUDGET - SECTION A-B, BUDGET PERIOD    4</t>
  </si>
  <si>
    <t>RESEARCH &amp; RELATED BUDGET - SECTION A-B, BUDGET PERIOD    5</t>
  </si>
  <si>
    <t>BUDGET INFORMATION - Non-Construction Programs</t>
  </si>
  <si>
    <t>SECTION A - BUDGET SUMMARY</t>
  </si>
  <si>
    <t>Grant Program       Function                         or Activity                         (a)</t>
  </si>
  <si>
    <t>Catalog of Federal Domestic Assistance      Number                         (b)</t>
  </si>
  <si>
    <t>Estimated Unobligated Funds</t>
  </si>
  <si>
    <t>New or Revised Budget</t>
  </si>
  <si>
    <t xml:space="preserve">Federal                            (c) </t>
  </si>
  <si>
    <t>Non-Federal                     (d)</t>
  </si>
  <si>
    <t>Federal                          (e)</t>
  </si>
  <si>
    <t>Non-Federal                 (f)</t>
  </si>
  <si>
    <t>Total                                    (g)</t>
  </si>
  <si>
    <t>Totals</t>
  </si>
  <si>
    <t>SECTION B - BUDGET CATEGORIES</t>
  </si>
  <si>
    <t>6. Object Class Categories</t>
  </si>
  <si>
    <t>GRANT PROGRAM, FUNCTION OR ACTIVITY</t>
  </si>
  <si>
    <r>
      <t>Total</t>
    </r>
    <r>
      <rPr>
        <sz val="12"/>
        <rFont val="Arial"/>
        <family val="2"/>
      </rPr>
      <t xml:space="preserve">                              </t>
    </r>
    <r>
      <rPr>
        <b/>
        <sz val="12"/>
        <rFont val="Arial"/>
        <family val="2"/>
      </rPr>
      <t>(5)</t>
    </r>
  </si>
  <si>
    <t>(1)</t>
  </si>
  <si>
    <t>(2)</t>
  </si>
  <si>
    <t>(3)</t>
  </si>
  <si>
    <t>(4)</t>
  </si>
  <si>
    <t>a. Personnel</t>
  </si>
  <si>
    <t>b. Fringe Benefits</t>
  </si>
  <si>
    <t>c. Travel</t>
  </si>
  <si>
    <t>d. Equipment</t>
  </si>
  <si>
    <t>e. Supplies</t>
  </si>
  <si>
    <t>f. Contractual</t>
  </si>
  <si>
    <t>g. Construction</t>
  </si>
  <si>
    <t>h. Other</t>
  </si>
  <si>
    <r>
      <t xml:space="preserve">i. Total Direct Charges </t>
    </r>
    <r>
      <rPr>
        <i/>
        <sz val="12"/>
        <rFont val="Arial"/>
        <family val="2"/>
      </rPr>
      <t>(sum of 6a-6h)</t>
    </r>
  </si>
  <si>
    <t>j. Indirect Charges</t>
  </si>
  <si>
    <r>
      <t xml:space="preserve">k. TOTALS </t>
    </r>
    <r>
      <rPr>
        <i/>
        <sz val="12"/>
        <rFont val="Arial"/>
        <family val="2"/>
      </rPr>
      <t>(sum of 6i and 6j)</t>
    </r>
  </si>
  <si>
    <t>Program Income</t>
  </si>
  <si>
    <t>Authorized for Local Reproduction</t>
  </si>
  <si>
    <t xml:space="preserve">Standard Form 424A (Rev. 7-97)  </t>
  </si>
  <si>
    <t>Previous Edition Usable</t>
  </si>
  <si>
    <t>Prescribed by OMB Circular A-102</t>
  </si>
  <si>
    <t>SECTION C - NON-FEDERAL SOURCES</t>
  </si>
  <si>
    <t>(a) Grant Program</t>
  </si>
  <si>
    <t>(b) Applicant</t>
  </si>
  <si>
    <t>(c) State</t>
  </si>
  <si>
    <t>(d) Other Sources</t>
  </si>
  <si>
    <t>(e) TOTALS</t>
  </si>
  <si>
    <t>9.</t>
  </si>
  <si>
    <t>11.</t>
  </si>
  <si>
    <t>12.</t>
  </si>
  <si>
    <r>
      <t xml:space="preserve">TOTAL </t>
    </r>
    <r>
      <rPr>
        <i/>
        <sz val="12"/>
        <rFont val="Arial"/>
        <family val="2"/>
      </rPr>
      <t>(sum of lines 8-11)</t>
    </r>
  </si>
  <si>
    <t>SECTION D - FORECASTED CASH NEEDS</t>
  </si>
  <si>
    <t>13.</t>
  </si>
  <si>
    <t xml:space="preserve"> Federal</t>
  </si>
  <si>
    <t>Total for 1st Year</t>
  </si>
  <si>
    <t>1st Quarter</t>
  </si>
  <si>
    <t>2nd Quarter</t>
  </si>
  <si>
    <t>3rd Quarter</t>
  </si>
  <si>
    <t>4th Quarter</t>
  </si>
  <si>
    <t>14.</t>
  </si>
  <si>
    <t>Non Federal</t>
  </si>
  <si>
    <t>15.</t>
  </si>
  <si>
    <r>
      <t xml:space="preserve">TOTAL </t>
    </r>
    <r>
      <rPr>
        <i/>
        <sz val="12"/>
        <rFont val="Arial"/>
        <family val="2"/>
      </rPr>
      <t>(sum of lines 13 and 14)</t>
    </r>
  </si>
  <si>
    <t>SECTION E - BUDGET ESTIMATES OF FEDERAL FUNDS NEEDED FOR BALANCE OF THE PROJECT</t>
  </si>
  <si>
    <t>FUTURE FUNDING PERIODS (Years)</t>
  </si>
  <si>
    <t>(b) First</t>
  </si>
  <si>
    <t>(c) Second</t>
  </si>
  <si>
    <t>(d) Third</t>
  </si>
  <si>
    <t>(e) Fourth</t>
  </si>
  <si>
    <t>16.</t>
  </si>
  <si>
    <t>17.</t>
  </si>
  <si>
    <t>18.</t>
  </si>
  <si>
    <t>19.</t>
  </si>
  <si>
    <t>20.</t>
  </si>
  <si>
    <r>
      <t xml:space="preserve">TOTAL </t>
    </r>
    <r>
      <rPr>
        <i/>
        <sz val="12"/>
        <rFont val="Arial"/>
        <family val="2"/>
      </rPr>
      <t>(sum of lines 16-19)</t>
    </r>
  </si>
  <si>
    <t>SECTION F - OTHER BUDGET INFORMATION</t>
  </si>
  <si>
    <t xml:space="preserve">Standard Form 424A (Rev. 7-97) Page 2 </t>
  </si>
  <si>
    <r>
      <t xml:space="preserve">RESEARCH &amp; RELATED BUDGET - SECTION C, D, &amp; E, BUDGET PERIODS  </t>
    </r>
    <r>
      <rPr>
        <b/>
        <sz val="17"/>
        <rFont val="Arial"/>
        <family val="2"/>
      </rPr>
      <t>1 - 5</t>
    </r>
  </si>
  <si>
    <r>
      <t xml:space="preserve">RESEARCH &amp; RELATED BUDGET - SECTION F-K, BUDGET PERIOD </t>
    </r>
    <r>
      <rPr>
        <b/>
        <sz val="16"/>
        <rFont val="Arial"/>
        <family val="2"/>
      </rPr>
      <t>1 - 5</t>
    </r>
  </si>
  <si>
    <t>MTDC (excludes equipment &amp; subcontracts)</t>
  </si>
  <si>
    <t>Budget Period: 1</t>
  </si>
  <si>
    <t>Start Date</t>
  </si>
  <si>
    <t>End Date</t>
  </si>
  <si>
    <t>A. Direct Costs</t>
  </si>
  <si>
    <t>* Total Direct Costs</t>
  </si>
  <si>
    <t>* Direct Cost less Consortium F&amp;A</t>
  </si>
  <si>
    <t>B. Indirect Costs</t>
  </si>
  <si>
    <t>Indirect Cost Rate (%)</t>
  </si>
  <si>
    <t>* Funds Requested ($)</t>
  </si>
  <si>
    <t>Cognizant Agency (Agency Name, POC Name, and Phone Number)</t>
  </si>
  <si>
    <t>Agency:</t>
  </si>
  <si>
    <t>Dept. Health &amp; Human Services</t>
  </si>
  <si>
    <t>POC:</t>
  </si>
  <si>
    <t>Phone:</t>
  </si>
  <si>
    <t>415-437-7820</t>
  </si>
  <si>
    <t>Indirect Cost Rate Agreement Date</t>
  </si>
  <si>
    <t>Total Indirect Costs</t>
  </si>
  <si>
    <t>C.  Total Direct and Indirect Costs (A + B)</t>
  </si>
  <si>
    <t>PHS 398 Modular Budget, ALL Periods</t>
  </si>
  <si>
    <t>Budget Period: 2</t>
  </si>
  <si>
    <t>Budget Period: 3</t>
  </si>
  <si>
    <t>Budget Period: 4</t>
  </si>
  <si>
    <t>Budget Period: 5</t>
  </si>
  <si>
    <t>check dates; formulas don't accommodate leap year.</t>
  </si>
  <si>
    <t>SUMMARY</t>
  </si>
  <si>
    <t>Yr 1</t>
  </si>
  <si>
    <t>Yr 2</t>
  </si>
  <si>
    <t>months</t>
  </si>
  <si>
    <t>BASE</t>
  </si>
  <si>
    <t>IDC</t>
  </si>
  <si>
    <t>Enter years</t>
  </si>
  <si>
    <t>Yr 3</t>
  </si>
  <si>
    <t>Yr 4</t>
  </si>
  <si>
    <t>Yr 5</t>
  </si>
  <si>
    <t>10</t>
  </si>
  <si>
    <t>TOTAL IDC</t>
  </si>
  <si>
    <t>DETAIL BUDGET</t>
  </si>
  <si>
    <t>Total Direct</t>
  </si>
  <si>
    <t>Fixed MTDC</t>
  </si>
  <si>
    <t>check col.</t>
  </si>
  <si>
    <t>Fixed rate MTDC 2010 (excludes equipment &amp; subcontracts)</t>
  </si>
  <si>
    <t>INCLUDES SUB IDC</t>
  </si>
  <si>
    <t>xx</t>
  </si>
  <si>
    <t>DHHS, Karen Wong  (415) 437-7820</t>
  </si>
  <si>
    <t>Class - DELETE COLUMN</t>
  </si>
  <si>
    <t>ACTIVITY</t>
  </si>
  <si>
    <t>BUDGET#</t>
  </si>
  <si>
    <t>CATEGORY</t>
  </si>
  <si>
    <t>AMOUNT</t>
  </si>
  <si>
    <t>IDC - PHI</t>
  </si>
  <si>
    <t>IDC - ARG</t>
  </si>
  <si>
    <t>IDC - PHI combined years</t>
  </si>
  <si>
    <t>IDC - Other, combined years</t>
  </si>
  <si>
    <t>check for</t>
  </si>
  <si>
    <t>totals</t>
  </si>
  <si>
    <t>BEGIN-DATE</t>
  </si>
  <si>
    <t>END-DATE</t>
  </si>
  <si>
    <t>enter L3 yr 1</t>
  </si>
  <si>
    <t>enter L3 yr 2</t>
  </si>
  <si>
    <t>enter L3 yr 3</t>
  </si>
  <si>
    <t>enter L3 yr 4</t>
  </si>
  <si>
    <t>enter L3 yr 5</t>
  </si>
  <si>
    <t>11</t>
  </si>
  <si>
    <t>Fixed rate MTDC 2011 (excludes equipment &amp; subcontracts)</t>
  </si>
  <si>
    <t>TO ADJUST MODULAR TOTALS</t>
  </si>
  <si>
    <t>Program Support not allowed on federal awards</t>
  </si>
  <si>
    <t>FUNDER Indirect Cost Base</t>
  </si>
  <si>
    <t>Indirect Cost Rate PHI</t>
  </si>
  <si>
    <t>Indirect Cost Rate OTHER</t>
  </si>
  <si>
    <t>check</t>
  </si>
  <si>
    <t>https://www.epls.gov/</t>
  </si>
  <si>
    <t>Excluded Parties List System Date Checked and results:</t>
  </si>
  <si>
    <t>IDC check:</t>
  </si>
  <si>
    <t>TOTAL COSTS REQUESTED - Detailed Budget</t>
  </si>
  <si>
    <t>Public Health Institute</t>
  </si>
  <si>
    <t>Start</t>
  </si>
  <si>
    <t>End</t>
  </si>
  <si>
    <t>Subtotal Consortium Expenses</t>
  </si>
  <si>
    <t>PHI INDIRECT COSTS</t>
  </si>
  <si>
    <t>Robert Lee</t>
  </si>
  <si>
    <t>% Time</t>
  </si>
  <si>
    <t># 
Mo</t>
  </si>
  <si>
    <t>Amount Requested</t>
  </si>
  <si>
    <t>Total Travel</t>
  </si>
  <si>
    <t>Total Other Expenses</t>
  </si>
  <si>
    <t>Subawards</t>
  </si>
  <si>
    <t>Mary Pittman</t>
  </si>
  <si>
    <t xml:space="preserve">TBD </t>
  </si>
  <si>
    <t>Strategic Integration Coordinator</t>
  </si>
  <si>
    <t>Cynthia Walter</t>
  </si>
  <si>
    <t>Program Director</t>
  </si>
  <si>
    <t>Annual Salary</t>
  </si>
  <si>
    <t>Consultants</t>
  </si>
  <si>
    <t>Total Supplies</t>
  </si>
  <si>
    <t>Total Indirect Cost</t>
  </si>
  <si>
    <t>Grand Total (Direct + Indirect Costs)</t>
  </si>
  <si>
    <t>Program Supplies (e.g., signage, hydration stations, crossing guard vests, etc.)</t>
  </si>
  <si>
    <t>Total Personnel</t>
  </si>
  <si>
    <t>Travel (only for program staff)</t>
  </si>
  <si>
    <t>Reproduction/Printing (inhouse or outside services)</t>
  </si>
  <si>
    <t>Communications (e.g., phone, internet, etc.)</t>
  </si>
  <si>
    <t>Conference Support (e.g., local conference/community summit costs)</t>
  </si>
  <si>
    <t>Conference--Other (e.g., conference registration fees)</t>
  </si>
  <si>
    <t>Total Subawards</t>
  </si>
  <si>
    <t>IDC @ 15% (provided as example, adjust formula in cell H79 to your rate)</t>
  </si>
  <si>
    <t>Fringe Benefits (32% for example, please change to your rate and adjust formula in H10)</t>
  </si>
  <si>
    <t>In-state travel-air</t>
  </si>
  <si>
    <t>In-state travel-ground</t>
  </si>
  <si>
    <t>Instructions:</t>
  </si>
  <si>
    <t xml:space="preserve">Make sure that the items in your budget are in the same order as represented in </t>
  </si>
  <si>
    <t>your justification.</t>
  </si>
  <si>
    <t>Please TRIPLE check your numbers and formulas. Make sure that what is on this</t>
  </si>
  <si>
    <t>budget matches EXACTLY what is in your justification.</t>
  </si>
  <si>
    <t>Be consistent in your use of rounding. For example, if you have a formula calculate a number that has decimal</t>
  </si>
  <si>
    <t>places, but you have the cell not show decimal places (thereby visually rounding, but the full number including</t>
  </si>
  <si>
    <t>Instead, force the number to actually round in the cell or enter the rounded value manually.</t>
  </si>
  <si>
    <t>Travel category should ONLY represent program staff travel. Subawardees and consultants should have their</t>
  </si>
  <si>
    <t>travel expenses included in their award/contract amount. Travel for other partners should be included</t>
  </si>
  <si>
    <t>in OTHER in the Participant Related Costs line.</t>
  </si>
  <si>
    <t>Please do not include the breakdown calculations on this budget except for Personnel. All details</t>
  </si>
  <si>
    <t>Feel free to add rows as necessary and/or reword line item description where necessary. Feel free</t>
  </si>
  <si>
    <t>to delete any rows that do not apply to your county's budgetary needs. If there is no cost associated</t>
  </si>
  <si>
    <t>with a line item in the template for your county, please delete that row.</t>
  </si>
  <si>
    <t>Formulas have been embedded in this spreadsheet. Feel free to use or modify for your needs. If you keep the</t>
  </si>
  <si>
    <t>formulas, make sure that you check to make sure that the correct rows are included and/or the percentages</t>
  </si>
  <si>
    <t>for both the fringe rate and indirect are accurate for your needs.</t>
  </si>
  <si>
    <t>DO NOT label anything as an incentive. Instead, it will most likely either be under Supplies or Participant Related Costs.</t>
  </si>
  <si>
    <t>decimal places is really still in the cell) the calculation on face value will not be accurate=DO NOT DO THIS!</t>
  </si>
  <si>
    <t>contract addressed.</t>
  </si>
  <si>
    <t>Items like hydration stations or other program materials, should be listed under Program Supplies, NOT under</t>
  </si>
  <si>
    <t>Staff A, Coordinator (example)</t>
  </si>
  <si>
    <t>Staff Y, Health Educator (example)</t>
  </si>
  <si>
    <t>Staff person's name, job title (example)</t>
  </si>
  <si>
    <t>about the calculations should be contained in the justification. Please remove the Personnel examples before submitting.</t>
  </si>
  <si>
    <t>The salary cap that CDC has set is $179,700.</t>
  </si>
  <si>
    <r>
      <rPr>
        <b/>
        <sz val="12"/>
        <color indexed="10"/>
        <rFont val="Times New Roman"/>
        <family val="1"/>
      </rPr>
      <t>Official Name of Applicant Agency/Organization</t>
    </r>
    <r>
      <rPr>
        <b/>
        <sz val="12"/>
        <rFont val="Times New Roman"/>
        <family val="1"/>
      </rPr>
      <t>, California Community Transformation Initiative (CA4Health)
FY 2014</t>
    </r>
  </si>
  <si>
    <t>Office Supplies (e.g., pens, paper, toner, etc.)</t>
  </si>
  <si>
    <t>Participant Related Costs (e.g., travel for partners, stipends, etc.)</t>
  </si>
  <si>
    <r>
      <t xml:space="preserve">MTDC base </t>
    </r>
    <r>
      <rPr>
        <sz val="12"/>
        <rFont val="Times New Roman"/>
        <family val="1"/>
      </rPr>
      <t>(amount that IDC is charged against per your IDC formula)</t>
    </r>
  </si>
  <si>
    <t>Enter your County/Organization's name in the top box. This should be the EXACT reflection of how you need your</t>
  </si>
  <si>
    <t>Please ROUND all calculations in the amount requested column using either the EXCEL formula for rounding or do it manually.</t>
  </si>
  <si>
    <t>OTHER. Equipment is defined at items over $5,000, everything else falls under Supplies--there should be NO EQUIPMENT on this budget.</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</si>
</sst>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Red]\-General"/>
    <numFmt numFmtId="165" formatCode=";;"/>
    <numFmt numFmtId="166" formatCode="0.0%"/>
    <numFmt numFmtId="167" formatCode="mm/dd/yy"/>
    <numFmt numFmtId="168" formatCode="dd\-mmm\-yy"/>
    <numFmt numFmtId="169" formatCode="&quot;$&quot;#,##0"/>
    <numFmt numFmtId="170" formatCode="&quot;$&quot;#,##0.00"/>
    <numFmt numFmtId="171" formatCode="_(&quot;$&quot;* #,##0_);_(&quot;$&quot;* \(#,##0\);_(&quot;$&quot;* &quot;-&quot;??_);_(@_)"/>
    <numFmt numFmtId="172" formatCode="_(* #,##0_);_(* \(#,##0\);_(* &quot;-&quot;??_);_(@_)"/>
    <numFmt numFmtId="173" formatCode="#,###;\(#,###\)"/>
    <numFmt numFmtId="174" formatCode="[$-409]d\-mmm\-yy;@"/>
    <numFmt numFmtId="175" formatCode="_(* #,##0.000_);_(* \(#,##0.000\);_(* &quot;-&quot;??_);_(@_)"/>
    <numFmt numFmtId="176" formatCode="General_)"/>
    <numFmt numFmtId="177" formatCode="#,##0.;\(#,##0\)"/>
    <numFmt numFmtId="178" formatCode="mm/dd/yy\ h:mm:ss"/>
    <numFmt numFmtId="179" formatCode=";;;"/>
    <numFmt numFmtId="180" formatCode="mm/dd/yy_)"/>
    <numFmt numFmtId="181" formatCode="dd\-mmm\-yy_)"/>
    <numFmt numFmtId="182" formatCode="&quot;$&quot;#,##0.0_);\(&quot;$&quot;#,##0.0\)"/>
    <numFmt numFmtId="183" formatCode="0.000"/>
    <numFmt numFmtId="184" formatCode="&quot;$&quot;#,##0.000_);\(&quot;$&quot;#,##0.000\)"/>
    <numFmt numFmtId="185" formatCode="&quot;$&quot;#,##0.0000_);\(&quot;$&quot;#,##0.0000\)"/>
    <numFmt numFmtId="186" formatCode="0.000%"/>
    <numFmt numFmtId="187" formatCode="0."/>
    <numFmt numFmtId="188" formatCode="0.0"/>
    <numFmt numFmtId="189" formatCode="0%."/>
    <numFmt numFmtId="190" formatCode="#,##0.0"/>
    <numFmt numFmtId="191" formatCode="0.0000000"/>
    <numFmt numFmtId="192" formatCode="0.000000"/>
    <numFmt numFmtId="193" formatCode="0.00000"/>
    <numFmt numFmtId="194" formatCode="0.0000"/>
    <numFmt numFmtId="195" formatCode="&quot;$&quot;#,##0.00000_);\(&quot;$&quot;#,##0.00000\)"/>
    <numFmt numFmtId="196" formatCode="&quot;$&quot;#,##0.000000_);\(&quot;$&quot;#,##0.000000\)"/>
    <numFmt numFmtId="197" formatCode="[$-409]dddd\,\ mmmm\ dd\,\ yyyy"/>
    <numFmt numFmtId="198" formatCode="mm/dd/yy;@"/>
    <numFmt numFmtId="199" formatCode="&quot;Yes&quot;;&quot;Yes&quot;;&quot;No&quot;"/>
    <numFmt numFmtId="200" formatCode="&quot;True&quot;;&quot;True&quot;;&quot;False&quot;"/>
    <numFmt numFmtId="201" formatCode="&quot;On&quot;;&quot;On&quot;;&quot;Off&quot;"/>
    <numFmt numFmtId="202" formatCode="[$€-2]\ #,##0.00_);[Red]\([$€-2]\ #,##0.00\)"/>
    <numFmt numFmtId="203" formatCode="_(* #,##0.0_);_(* \(#,##0.0\);_(* &quot;-&quot;??_);_(@_)"/>
    <numFmt numFmtId="204" formatCode="[$-409]h:mm:ss\ AM/PM"/>
    <numFmt numFmtId="205" formatCode="_(&quot;$&quot;* #,##0.0_);_(&quot;$&quot;* \(#,##0.0\);_(&quot;$&quot;* &quot;-&quot;??_);_(@_)"/>
    <numFmt numFmtId="206" formatCode="m/d/yy;@"/>
    <numFmt numFmtId="207" formatCode="[$-409]mmmm\ d\,\ yyyy;@"/>
    <numFmt numFmtId="208" formatCode="&quot;$&quot;#,##0.0"/>
    <numFmt numFmtId="209" formatCode="m/d/yyyy;@"/>
    <numFmt numFmtId="210" formatCode="_(* #,##0.0_);_(* \(#,##0.0\);_(* &quot;-&quot;?_);_(@_)"/>
    <numFmt numFmtId="211" formatCode="&quot;$&quot;#,##0.000"/>
    <numFmt numFmtId="212" formatCode="&quot;$&quot;#,##0.0_);[Red]\(&quot;$&quot;#,##0.0\)"/>
    <numFmt numFmtId="213" formatCode="&quot;$&quot;#,##0.000_);[Red]\(&quot;$&quot;#,##0.000\)"/>
    <numFmt numFmtId="214" formatCode="&quot;$&quot;#,##0.0000_);[Red]\(&quot;$&quot;#,##0.0000\)"/>
    <numFmt numFmtId="215" formatCode="&quot;$&quot;#,##0.00000_);[Red]\(&quot;$&quot;#,##0.00000\)"/>
  </numFmts>
  <fonts count="77">
    <font>
      <sz val="12"/>
      <name val="Arial"/>
      <family val="0"/>
    </font>
    <font>
      <sz val="10"/>
      <color indexed="8"/>
      <name val="Arial"/>
      <family val="0"/>
    </font>
    <font>
      <b/>
      <sz val="14"/>
      <color indexed="8"/>
      <name val="Arial"/>
      <family val="0"/>
    </font>
    <font>
      <b/>
      <sz val="12"/>
      <color indexed="8"/>
      <name val="Arial"/>
      <family val="0"/>
    </font>
    <font>
      <u val="single"/>
      <sz val="12"/>
      <color indexed="8"/>
      <name val="Arial"/>
      <family val="2"/>
    </font>
    <font>
      <u val="single"/>
      <sz val="12"/>
      <name val="Arial"/>
      <family val="2"/>
    </font>
    <font>
      <sz val="10"/>
      <color indexed="12"/>
      <name val="Courier"/>
      <family val="3"/>
    </font>
    <font>
      <sz val="12"/>
      <color indexed="12"/>
      <name val="Arial"/>
      <family val="2"/>
    </font>
    <font>
      <sz val="12"/>
      <color indexed="8"/>
      <name val="Arial"/>
      <family val="2"/>
    </font>
    <font>
      <sz val="11"/>
      <name val="Arial"/>
      <family val="2"/>
    </font>
    <font>
      <sz val="10"/>
      <name val="Arial"/>
      <family val="2"/>
    </font>
    <font>
      <i/>
      <sz val="9"/>
      <name val="Arial"/>
      <family val="2"/>
    </font>
    <font>
      <b/>
      <sz val="11"/>
      <color indexed="8"/>
      <name val="Arial"/>
      <family val="2"/>
    </font>
    <font>
      <b/>
      <sz val="12"/>
      <name val="Arial"/>
      <family val="2"/>
    </font>
    <font>
      <sz val="14"/>
      <name val="Arial"/>
      <family val="2"/>
    </font>
    <font>
      <u val="single"/>
      <sz val="10"/>
      <color indexed="14"/>
      <name val="MS Sans Serif"/>
      <family val="2"/>
    </font>
    <font>
      <u val="single"/>
      <sz val="10"/>
      <color indexed="12"/>
      <name val="MS Sans Serif"/>
      <family val="2"/>
    </font>
    <font>
      <b/>
      <sz val="10"/>
      <name val="Arial"/>
      <family val="2"/>
    </font>
    <font>
      <sz val="8"/>
      <name val="Arial"/>
      <family val="2"/>
    </font>
    <font>
      <b/>
      <sz val="9"/>
      <name val="Arial"/>
      <family val="2"/>
    </font>
    <font>
      <b/>
      <sz val="11"/>
      <name val="Arial"/>
      <family val="2"/>
    </font>
    <font>
      <i/>
      <sz val="12"/>
      <name val="Arial"/>
      <family val="2"/>
    </font>
    <font>
      <sz val="12"/>
      <color indexed="9"/>
      <name val="Arial"/>
      <family val="2"/>
    </font>
    <font>
      <sz val="12"/>
      <color indexed="10"/>
      <name val="Arial"/>
      <family val="2"/>
    </font>
    <font>
      <i/>
      <sz val="12"/>
      <color indexed="8"/>
      <name val="Arial"/>
      <family val="2"/>
    </font>
    <font>
      <b/>
      <sz val="14"/>
      <name val="Arial"/>
      <family val="2"/>
    </font>
    <font>
      <b/>
      <sz val="13"/>
      <name val="Arial"/>
      <family val="2"/>
    </font>
    <font>
      <sz val="16"/>
      <name val="Arial"/>
      <family val="2"/>
    </font>
    <font>
      <b/>
      <sz val="12"/>
      <color indexed="12"/>
      <name val="Arial"/>
      <family val="2"/>
    </font>
    <font>
      <sz val="18"/>
      <name val="Arial"/>
      <family val="2"/>
    </font>
    <font>
      <sz val="13"/>
      <name val="Arial"/>
      <family val="2"/>
    </font>
    <font>
      <sz val="13"/>
      <color indexed="9"/>
      <name val="Arial"/>
      <family val="2"/>
    </font>
    <font>
      <sz val="15"/>
      <name val="Arial"/>
      <family val="2"/>
    </font>
    <font>
      <b/>
      <sz val="15"/>
      <name val="Arial"/>
      <family val="2"/>
    </font>
    <font>
      <sz val="17"/>
      <name val="Arial"/>
      <family val="2"/>
    </font>
    <font>
      <sz val="48"/>
      <name val="Tahoma"/>
      <family val="2"/>
    </font>
    <font>
      <sz val="36"/>
      <name val="Tahoma"/>
      <family val="2"/>
    </font>
    <font>
      <b/>
      <i/>
      <sz val="12"/>
      <name val="Arial"/>
      <family val="2"/>
    </font>
    <font>
      <b/>
      <sz val="17"/>
      <name val="Arial"/>
      <family val="2"/>
    </font>
    <font>
      <b/>
      <sz val="16"/>
      <name val="Arial"/>
      <family val="2"/>
    </font>
    <font>
      <i/>
      <sz val="14"/>
      <name val="Arial"/>
      <family val="2"/>
    </font>
    <font>
      <b/>
      <sz val="12"/>
      <color indexed="10"/>
      <name val="Arial"/>
      <family val="2"/>
    </font>
    <font>
      <b/>
      <sz val="11"/>
      <color indexed="10"/>
      <name val="Arial"/>
      <family val="2"/>
    </font>
    <font>
      <b/>
      <sz val="16"/>
      <color indexed="10"/>
      <name val="Arial"/>
      <family val="2"/>
    </font>
    <font>
      <sz val="12"/>
      <name val="Baskerville Old Face"/>
      <family val="1"/>
    </font>
    <font>
      <sz val="10"/>
      <name val="Baskerville Old Face"/>
      <family val="1"/>
    </font>
    <font>
      <sz val="14"/>
      <name val="Baskerville Old Face"/>
      <family val="1"/>
    </font>
    <font>
      <i/>
      <sz val="11"/>
      <name val="Arial"/>
      <family val="2"/>
    </font>
    <font>
      <b/>
      <sz val="10"/>
      <color indexed="8"/>
      <name val="Arial"/>
      <family val="2"/>
    </font>
    <font>
      <b/>
      <sz val="14"/>
      <color indexed="10"/>
      <name val="Arial"/>
      <family val="2"/>
    </font>
    <font>
      <sz val="9"/>
      <name val="Arial"/>
      <family val="2"/>
    </font>
    <font>
      <b/>
      <i/>
      <sz val="14"/>
      <color indexed="8"/>
      <name val="Arial"/>
      <family val="2"/>
    </font>
    <font>
      <sz val="11"/>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u val="single"/>
      <sz val="12"/>
      <name val="Times New Roman"/>
      <family val="1"/>
    </font>
    <font>
      <b/>
      <sz val="12"/>
      <color indexed="10"/>
      <name val="Times New Roman"/>
      <family val="1"/>
    </font>
    <font>
      <sz val="10"/>
      <color theme="1"/>
      <name val="Arial"/>
      <family val="2"/>
    </font>
    <font>
      <b/>
      <sz val="8"/>
      <name val="Arial"/>
      <family val="2"/>
    </font>
  </fonts>
  <fills count="32">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
      <patternFill patternType="solid">
        <fgColor indexed="21"/>
        <bgColor indexed="64"/>
      </patternFill>
    </fill>
    <fill>
      <patternFill patternType="solid">
        <fgColor rgb="FFFFFF0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thick">
        <color indexed="8"/>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color indexed="22"/>
      </right>
      <top style="thin"/>
      <bottom style="thin"/>
    </border>
    <border>
      <left style="thin">
        <color indexed="22"/>
      </left>
      <right style="thin"/>
      <top style="thin"/>
      <bottom style="thin"/>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color indexed="63"/>
      </top>
      <bottom style="thin">
        <color indexed="22"/>
      </bottom>
    </border>
    <border>
      <left style="thin">
        <color theme="0" tint="-0.149959996342659"/>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style="thin">
        <color indexed="22"/>
      </left>
      <right>
        <color indexed="63"/>
      </right>
      <top style="thin">
        <color indexed="22"/>
      </top>
      <bottom style="thin"/>
    </border>
    <border>
      <left style="thin">
        <color theme="0" tint="-0.149959996342659"/>
      </left>
      <right style="thin">
        <color theme="0" tint="-0.149959996342659"/>
      </right>
      <top>
        <color indexed="63"/>
      </top>
      <bottom style="thin">
        <color theme="0" tint="-0.149959996342659"/>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indexed="22"/>
      </left>
      <right style="thin">
        <color indexed="22"/>
      </right>
      <top>
        <color indexed="63"/>
      </top>
      <bottom style="double"/>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color indexed="63"/>
      </bottom>
    </border>
    <border>
      <left style="thin"/>
      <right style="thin"/>
      <top>
        <color indexed="63"/>
      </top>
      <bottom style="thin"/>
    </border>
  </borders>
  <cellStyleXfs count="123">
    <xf numFmtId="164" fontId="0" fillId="2"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21" borderId="1" applyNumberFormat="0" applyAlignment="0" applyProtection="0"/>
    <xf numFmtId="0" fontId="57" fillId="21" borderId="1" applyNumberFormat="0" applyAlignment="0" applyProtection="0"/>
    <xf numFmtId="0" fontId="57" fillId="21" borderId="1" applyNumberFormat="0" applyAlignment="0" applyProtection="0"/>
    <xf numFmtId="0" fontId="58" fillId="22" borderId="2" applyNumberFormat="0" applyAlignment="0" applyProtection="0"/>
    <xf numFmtId="0" fontId="58" fillId="22"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0" borderId="3"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8" borderId="1" applyNumberFormat="0" applyAlignment="0" applyProtection="0"/>
    <xf numFmtId="0" fontId="64" fillId="8" borderId="1" applyNumberFormat="0" applyAlignment="0" applyProtection="0"/>
    <xf numFmtId="0" fontId="64" fillId="8" borderId="1" applyNumberFormat="0" applyAlignment="0" applyProtection="0"/>
    <xf numFmtId="0" fontId="65" fillId="0" borderId="6" applyNumberFormat="0" applyFill="0" applyAlignment="0" applyProtection="0"/>
    <xf numFmtId="0" fontId="65" fillId="0" borderId="6" applyNumberFormat="0" applyFill="0" applyAlignment="0" applyProtection="0"/>
    <xf numFmtId="0" fontId="66" fillId="23" borderId="0" applyNumberFormat="0" applyBorder="0" applyAlignment="0" applyProtection="0"/>
    <xf numFmtId="0" fontId="66" fillId="23" borderId="0" applyNumberFormat="0" applyBorder="0" applyAlignment="0" applyProtection="0"/>
    <xf numFmtId="0" fontId="10" fillId="0" borderId="0">
      <alignment/>
      <protection/>
    </xf>
    <xf numFmtId="164" fontId="0" fillId="2" borderId="0">
      <alignment/>
      <protection/>
    </xf>
    <xf numFmtId="0" fontId="75" fillId="0" borderId="0">
      <alignment/>
      <protection/>
    </xf>
    <xf numFmtId="164" fontId="0" fillId="2" borderId="0">
      <alignment/>
      <protection/>
    </xf>
    <xf numFmtId="0" fontId="0" fillId="2" borderId="0">
      <alignment/>
      <protection/>
    </xf>
    <xf numFmtId="0" fontId="0" fillId="2" borderId="0">
      <alignment/>
      <protection/>
    </xf>
    <xf numFmtId="0" fontId="0" fillId="2" borderId="0">
      <alignment/>
      <protection/>
    </xf>
    <xf numFmtId="0" fontId="10" fillId="0" borderId="0">
      <alignment/>
      <protection/>
    </xf>
    <xf numFmtId="0" fontId="0" fillId="2" borderId="0">
      <alignment/>
      <protection/>
    </xf>
    <xf numFmtId="0" fontId="0" fillId="2" borderId="0">
      <alignment/>
      <protection/>
    </xf>
    <xf numFmtId="0" fontId="10" fillId="24" borderId="7" applyNumberFormat="0" applyFont="0" applyAlignment="0" applyProtection="0"/>
    <xf numFmtId="0" fontId="10" fillId="24" borderId="7" applyNumberFormat="0" applyFont="0" applyAlignment="0" applyProtection="0"/>
    <xf numFmtId="0" fontId="10" fillId="24" borderId="7" applyNumberFormat="0" applyFont="0" applyAlignment="0" applyProtection="0"/>
    <xf numFmtId="0" fontId="67" fillId="21" borderId="8" applyNumberFormat="0" applyAlignment="0" applyProtection="0"/>
    <xf numFmtId="0" fontId="67" fillId="21" borderId="8" applyNumberFormat="0" applyAlignment="0" applyProtection="0"/>
    <xf numFmtId="0" fontId="67" fillId="21" borderId="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7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cellStyleXfs>
  <cellXfs count="699">
    <xf numFmtId="164" fontId="0" fillId="2" borderId="0" xfId="0" applyNumberFormat="1" applyAlignment="1">
      <alignment/>
    </xf>
    <xf numFmtId="5" fontId="0" fillId="2" borderId="0" xfId="0" applyNumberFormat="1" applyAlignment="1">
      <alignment/>
    </xf>
    <xf numFmtId="0" fontId="0" fillId="2" borderId="0" xfId="101" applyNumberFormat="1">
      <alignment/>
      <protection/>
    </xf>
    <xf numFmtId="0" fontId="0" fillId="2" borderId="10" xfId="101" applyNumberFormat="1" applyBorder="1">
      <alignment/>
      <protection/>
    </xf>
    <xf numFmtId="0" fontId="4" fillId="2" borderId="11" xfId="101" applyNumberFormat="1" applyFont="1" applyBorder="1" applyAlignment="1">
      <alignment horizontal="right"/>
      <protection/>
    </xf>
    <xf numFmtId="0" fontId="0" fillId="2" borderId="11" xfId="101" applyNumberFormat="1" applyBorder="1">
      <alignment/>
      <protection/>
    </xf>
    <xf numFmtId="0" fontId="0" fillId="2" borderId="12" xfId="101" applyNumberFormat="1" applyBorder="1">
      <alignment/>
      <protection/>
    </xf>
    <xf numFmtId="0" fontId="0" fillId="2" borderId="13" xfId="101" applyNumberFormat="1" applyBorder="1">
      <alignment/>
      <protection/>
    </xf>
    <xf numFmtId="0" fontId="0" fillId="2" borderId="0" xfId="101" applyNumberFormat="1" applyAlignment="1">
      <alignment horizontal="right"/>
      <protection/>
    </xf>
    <xf numFmtId="9" fontId="0" fillId="2" borderId="14" xfId="101" applyNumberFormat="1" applyBorder="1" applyProtection="1">
      <alignment/>
      <protection locked="0"/>
    </xf>
    <xf numFmtId="0" fontId="0" fillId="2" borderId="15" xfId="101" applyNumberFormat="1" applyBorder="1">
      <alignment/>
      <protection/>
    </xf>
    <xf numFmtId="0" fontId="0" fillId="2" borderId="16" xfId="101" applyNumberFormat="1" applyBorder="1">
      <alignment/>
      <protection/>
    </xf>
    <xf numFmtId="0" fontId="0" fillId="2" borderId="16" xfId="101" applyNumberFormat="1" applyBorder="1" applyAlignment="1">
      <alignment horizontal="right"/>
      <protection/>
    </xf>
    <xf numFmtId="9" fontId="0" fillId="2" borderId="17" xfId="101" applyNumberFormat="1" applyBorder="1" applyProtection="1">
      <alignment/>
      <protection locked="0"/>
    </xf>
    <xf numFmtId="0" fontId="0" fillId="2" borderId="18" xfId="101" applyNumberFormat="1" applyBorder="1">
      <alignment/>
      <protection/>
    </xf>
    <xf numFmtId="0" fontId="0" fillId="2" borderId="19" xfId="101" applyNumberFormat="1" applyBorder="1">
      <alignment/>
      <protection/>
    </xf>
    <xf numFmtId="0" fontId="0" fillId="2" borderId="18" xfId="101" applyNumberFormat="1" applyBorder="1" applyAlignment="1">
      <alignment horizontal="centerContinuous"/>
      <protection/>
    </xf>
    <xf numFmtId="0" fontId="0" fillId="2" borderId="20" xfId="101" applyNumberFormat="1" applyBorder="1" applyAlignment="1">
      <alignment horizontal="centerContinuous"/>
      <protection/>
    </xf>
    <xf numFmtId="0" fontId="0" fillId="2" borderId="19" xfId="101" applyNumberFormat="1" applyBorder="1" applyAlignment="1">
      <alignment horizontal="centerContinuous"/>
      <protection/>
    </xf>
    <xf numFmtId="0" fontId="0" fillId="2" borderId="15" xfId="101" applyNumberFormat="1" applyBorder="1" applyAlignment="1">
      <alignment horizontal="center" wrapText="1"/>
      <protection/>
    </xf>
    <xf numFmtId="0" fontId="0" fillId="2" borderId="16" xfId="101" applyNumberFormat="1" applyBorder="1" applyAlignment="1">
      <alignment horizontal="center" wrapText="1"/>
      <protection/>
    </xf>
    <xf numFmtId="0" fontId="0" fillId="2" borderId="17" xfId="101" applyNumberFormat="1" applyBorder="1" applyAlignment="1">
      <alignment horizontal="center" wrapText="1"/>
      <protection/>
    </xf>
    <xf numFmtId="5" fontId="0" fillId="2" borderId="14" xfId="101" applyNumberFormat="1" applyBorder="1">
      <alignment/>
      <protection/>
    </xf>
    <xf numFmtId="5" fontId="0" fillId="2" borderId="13" xfId="101" applyNumberFormat="1" applyBorder="1">
      <alignment/>
      <protection/>
    </xf>
    <xf numFmtId="0" fontId="0" fillId="2" borderId="19" xfId="101" applyNumberFormat="1" applyBorder="1" applyAlignment="1">
      <alignment horizontal="right"/>
      <protection/>
    </xf>
    <xf numFmtId="5" fontId="0" fillId="2" borderId="18" xfId="101" applyNumberFormat="1" applyBorder="1">
      <alignment/>
      <protection/>
    </xf>
    <xf numFmtId="0" fontId="0" fillId="2" borderId="20" xfId="101" applyNumberFormat="1" applyBorder="1">
      <alignment/>
      <protection/>
    </xf>
    <xf numFmtId="5" fontId="0" fillId="2" borderId="19" xfId="101" applyNumberFormat="1" applyBorder="1">
      <alignment/>
      <protection/>
    </xf>
    <xf numFmtId="5" fontId="0" fillId="2" borderId="0" xfId="101" applyNumberFormat="1">
      <alignment/>
      <protection/>
    </xf>
    <xf numFmtId="0" fontId="0" fillId="2" borderId="0" xfId="102" applyNumberFormat="1">
      <alignment/>
      <protection/>
    </xf>
    <xf numFmtId="0" fontId="0" fillId="2" borderId="0" xfId="106" applyNumberFormat="1">
      <alignment/>
      <protection/>
    </xf>
    <xf numFmtId="164" fontId="0" fillId="2" borderId="0" xfId="0" applyAlignment="1">
      <alignment/>
    </xf>
    <xf numFmtId="164" fontId="0" fillId="2" borderId="10" xfId="0" applyBorder="1" applyAlignment="1" applyProtection="1">
      <alignment/>
      <protection/>
    </xf>
    <xf numFmtId="164" fontId="5" fillId="2" borderId="11" xfId="0" applyFont="1" applyBorder="1" applyAlignment="1" applyProtection="1">
      <alignment horizontal="right"/>
      <protection/>
    </xf>
    <xf numFmtId="164" fontId="0" fillId="2" borderId="11" xfId="0" applyBorder="1" applyAlignment="1" applyProtection="1">
      <alignment/>
      <protection/>
    </xf>
    <xf numFmtId="164" fontId="0" fillId="2" borderId="12" xfId="0" applyBorder="1" applyAlignment="1" applyProtection="1">
      <alignment/>
      <protection/>
    </xf>
    <xf numFmtId="164" fontId="0" fillId="2" borderId="13" xfId="0" applyBorder="1" applyAlignment="1" applyProtection="1">
      <alignment/>
      <protection/>
    </xf>
    <xf numFmtId="164" fontId="0" fillId="2" borderId="0" xfId="0" applyAlignment="1" applyProtection="1">
      <alignment/>
      <protection/>
    </xf>
    <xf numFmtId="164" fontId="0" fillId="2" borderId="0" xfId="0" applyAlignment="1" applyProtection="1">
      <alignment horizontal="right"/>
      <protection/>
    </xf>
    <xf numFmtId="9" fontId="6" fillId="2" borderId="14" xfId="0" applyNumberFormat="1" applyFont="1" applyBorder="1" applyAlignment="1" applyProtection="1">
      <alignment/>
      <protection locked="0"/>
    </xf>
    <xf numFmtId="9" fontId="0" fillId="2" borderId="14" xfId="0" applyNumberFormat="1" applyBorder="1" applyAlignment="1" applyProtection="1">
      <alignment/>
      <protection/>
    </xf>
    <xf numFmtId="164" fontId="0" fillId="2" borderId="15" xfId="0" applyBorder="1" applyAlignment="1" applyProtection="1">
      <alignment/>
      <protection/>
    </xf>
    <xf numFmtId="164" fontId="0" fillId="2" borderId="16" xfId="0" applyBorder="1" applyAlignment="1" applyProtection="1">
      <alignment/>
      <protection/>
    </xf>
    <xf numFmtId="164" fontId="0" fillId="2" borderId="16" xfId="0" applyBorder="1" applyAlignment="1" applyProtection="1">
      <alignment horizontal="right"/>
      <protection/>
    </xf>
    <xf numFmtId="9" fontId="6" fillId="2" borderId="17" xfId="0" applyNumberFormat="1" applyFont="1" applyBorder="1" applyAlignment="1" applyProtection="1">
      <alignment/>
      <protection locked="0"/>
    </xf>
    <xf numFmtId="164" fontId="0" fillId="2" borderId="18" xfId="0" applyBorder="1" applyAlignment="1" applyProtection="1">
      <alignment horizontal="centerContinuous"/>
      <protection/>
    </xf>
    <xf numFmtId="164" fontId="0" fillId="2" borderId="20" xfId="0" applyBorder="1" applyAlignment="1" applyProtection="1">
      <alignment horizontal="centerContinuous"/>
      <protection/>
    </xf>
    <xf numFmtId="164" fontId="0" fillId="2" borderId="19" xfId="0" applyBorder="1" applyAlignment="1" applyProtection="1">
      <alignment horizontal="centerContinuous"/>
      <protection/>
    </xf>
    <xf numFmtId="164" fontId="0" fillId="2" borderId="15" xfId="0" applyFont="1" applyBorder="1" applyAlignment="1" applyProtection="1">
      <alignment horizontal="center" wrapText="1"/>
      <protection/>
    </xf>
    <xf numFmtId="164" fontId="0" fillId="2" borderId="17" xfId="0" applyFont="1" applyBorder="1" applyAlignment="1" applyProtection="1">
      <alignment horizontal="center" wrapText="1"/>
      <protection/>
    </xf>
    <xf numFmtId="164" fontId="0" fillId="2" borderId="16" xfId="0" applyFont="1" applyBorder="1" applyAlignment="1" applyProtection="1">
      <alignment horizontal="center" wrapText="1"/>
      <protection/>
    </xf>
    <xf numFmtId="5" fontId="8" fillId="2" borderId="14" xfId="0" applyNumberFormat="1" applyFont="1" applyBorder="1" applyAlignment="1" applyProtection="1">
      <alignment horizontal="center" wrapText="1"/>
      <protection/>
    </xf>
    <xf numFmtId="5" fontId="8" fillId="2" borderId="0" xfId="0" applyNumberFormat="1" applyFont="1" applyAlignment="1" applyProtection="1">
      <alignment horizontal="center" wrapText="1"/>
      <protection/>
    </xf>
    <xf numFmtId="164" fontId="0" fillId="2" borderId="18" xfId="0" applyBorder="1" applyAlignment="1" applyProtection="1">
      <alignment/>
      <protection/>
    </xf>
    <xf numFmtId="164" fontId="8" fillId="2" borderId="19" xfId="0" applyFont="1" applyBorder="1" applyAlignment="1" applyProtection="1">
      <alignment/>
      <protection/>
    </xf>
    <xf numFmtId="164" fontId="8" fillId="2" borderId="18" xfId="0" applyFont="1" applyBorder="1" applyAlignment="1" applyProtection="1">
      <alignment/>
      <protection/>
    </xf>
    <xf numFmtId="164" fontId="8" fillId="2" borderId="20" xfId="0" applyFont="1" applyBorder="1" applyAlignment="1" applyProtection="1">
      <alignment/>
      <protection/>
    </xf>
    <xf numFmtId="5" fontId="8" fillId="2" borderId="19" xfId="0" applyNumberFormat="1" applyFont="1" applyBorder="1" applyAlignment="1" applyProtection="1">
      <alignment horizontal="center" wrapText="1"/>
      <protection/>
    </xf>
    <xf numFmtId="164" fontId="0" fillId="25" borderId="0" xfId="0" applyFill="1" applyAlignment="1">
      <alignment/>
    </xf>
    <xf numFmtId="164" fontId="0" fillId="25" borderId="20" xfId="0" applyFill="1" applyBorder="1" applyAlignment="1">
      <alignment/>
    </xf>
    <xf numFmtId="164" fontId="0" fillId="2" borderId="18" xfId="0" applyFont="1" applyBorder="1" applyAlignment="1" applyProtection="1">
      <alignment horizontal="center" wrapText="1"/>
      <protection/>
    </xf>
    <xf numFmtId="164" fontId="0" fillId="2" borderId="19" xfId="0" applyFont="1" applyBorder="1" applyAlignment="1" applyProtection="1">
      <alignment horizontal="center" wrapText="1"/>
      <protection/>
    </xf>
    <xf numFmtId="0" fontId="0" fillId="0" borderId="0" xfId="0" applyNumberFormat="1" applyFill="1" applyAlignment="1">
      <alignment/>
    </xf>
    <xf numFmtId="0" fontId="0" fillId="2" borderId="0" xfId="0" applyNumberFormat="1" applyAlignment="1">
      <alignment/>
    </xf>
    <xf numFmtId="5" fontId="0" fillId="2" borderId="21" xfId="0" applyNumberFormat="1" applyFill="1" applyBorder="1" applyAlignment="1">
      <alignment/>
    </xf>
    <xf numFmtId="5" fontId="0" fillId="2" borderId="0" xfId="0" applyNumberFormat="1" applyFill="1" applyBorder="1" applyAlignment="1">
      <alignment/>
    </xf>
    <xf numFmtId="164" fontId="0" fillId="0" borderId="0" xfId="0" applyFill="1" applyAlignment="1">
      <alignment/>
    </xf>
    <xf numFmtId="0" fontId="9" fillId="2" borderId="0" xfId="0" applyNumberFormat="1" applyFont="1" applyAlignment="1">
      <alignment/>
    </xf>
    <xf numFmtId="5" fontId="0" fillId="2" borderId="0" xfId="0" applyNumberFormat="1" applyFill="1" applyAlignment="1">
      <alignment/>
    </xf>
    <xf numFmtId="164" fontId="9" fillId="2" borderId="0" xfId="0" applyFont="1" applyAlignment="1">
      <alignment/>
    </xf>
    <xf numFmtId="0" fontId="12" fillId="2" borderId="22" xfId="0" applyNumberFormat="1" applyFont="1" applyFill="1" applyBorder="1" applyAlignment="1">
      <alignment horizontal="center"/>
    </xf>
    <xf numFmtId="0" fontId="12" fillId="2" borderId="22" xfId="0" applyNumberFormat="1" applyFont="1" applyBorder="1" applyAlignment="1">
      <alignment horizontal="center"/>
    </xf>
    <xf numFmtId="5" fontId="9" fillId="2" borderId="0" xfId="0" applyNumberFormat="1" applyFont="1" applyFill="1" applyAlignment="1">
      <alignment/>
    </xf>
    <xf numFmtId="5" fontId="9" fillId="2" borderId="0" xfId="0" applyNumberFormat="1" applyFont="1" applyAlignment="1">
      <alignment/>
    </xf>
    <xf numFmtId="5" fontId="9" fillId="2" borderId="21" xfId="0" applyNumberFormat="1" applyFont="1" applyFill="1" applyBorder="1" applyAlignment="1">
      <alignment/>
    </xf>
    <xf numFmtId="5" fontId="9" fillId="2" borderId="21" xfId="0" applyNumberFormat="1" applyFont="1" applyBorder="1" applyAlignment="1">
      <alignment/>
    </xf>
    <xf numFmtId="169" fontId="9" fillId="2" borderId="0" xfId="0" applyNumberFormat="1" applyFont="1" applyFill="1" applyAlignment="1">
      <alignment/>
    </xf>
    <xf numFmtId="169" fontId="9" fillId="2" borderId="0" xfId="0" applyNumberFormat="1" applyFont="1" applyAlignment="1">
      <alignment/>
    </xf>
    <xf numFmtId="169" fontId="0" fillId="2" borderId="0" xfId="0" applyNumberFormat="1" applyFill="1" applyAlignment="1">
      <alignment/>
    </xf>
    <xf numFmtId="5" fontId="9" fillId="2" borderId="0" xfId="0" applyNumberFormat="1" applyFont="1" applyAlignment="1" applyProtection="1">
      <alignment/>
      <protection locked="0"/>
    </xf>
    <xf numFmtId="164" fontId="6" fillId="26" borderId="14" xfId="0" applyFont="1" applyFill="1" applyBorder="1" applyAlignment="1" applyProtection="1">
      <alignment/>
      <protection locked="0"/>
    </xf>
    <xf numFmtId="164" fontId="7" fillId="26" borderId="13" xfId="0" applyFont="1" applyFill="1" applyBorder="1" applyAlignment="1" applyProtection="1">
      <alignment horizontal="center" wrapText="1"/>
      <protection locked="0"/>
    </xf>
    <xf numFmtId="5" fontId="7" fillId="26" borderId="11" xfId="0" applyNumberFormat="1" applyFont="1" applyFill="1" applyBorder="1" applyAlignment="1" applyProtection="1">
      <alignment horizontal="center" wrapText="1"/>
      <protection locked="0"/>
    </xf>
    <xf numFmtId="5" fontId="7" fillId="26" borderId="0" xfId="0" applyNumberFormat="1" applyFont="1" applyFill="1" applyAlignment="1" applyProtection="1">
      <alignment horizontal="center" wrapText="1"/>
      <protection locked="0"/>
    </xf>
    <xf numFmtId="164" fontId="6" fillId="26" borderId="0" xfId="0" applyFont="1" applyFill="1" applyAlignment="1" applyProtection="1">
      <alignment/>
      <protection locked="0"/>
    </xf>
    <xf numFmtId="49" fontId="6" fillId="26" borderId="14" xfId="0" applyNumberFormat="1" applyFont="1" applyFill="1" applyBorder="1" applyAlignment="1" applyProtection="1">
      <alignment/>
      <protection locked="0"/>
    </xf>
    <xf numFmtId="168" fontId="9" fillId="2" borderId="0" xfId="0" applyNumberFormat="1" applyFont="1" applyAlignment="1">
      <alignment/>
    </xf>
    <xf numFmtId="164" fontId="0" fillId="2" borderId="0" xfId="0" applyNumberFormat="1" applyAlignment="1">
      <alignment horizontal="right"/>
    </xf>
    <xf numFmtId="164" fontId="5" fillId="2" borderId="0" xfId="0" applyFont="1" applyAlignment="1">
      <alignment horizontal="left" indent="1"/>
    </xf>
    <xf numFmtId="5" fontId="0" fillId="2" borderId="0" xfId="0" applyNumberFormat="1" applyBorder="1" applyAlignment="1" applyProtection="1">
      <alignment horizontal="center"/>
      <protection locked="0"/>
    </xf>
    <xf numFmtId="164" fontId="0" fillId="2" borderId="0" xfId="0" applyNumberFormat="1" applyBorder="1" applyAlignment="1">
      <alignment/>
    </xf>
    <xf numFmtId="5" fontId="0" fillId="2" borderId="0" xfId="0" applyNumberFormat="1" applyBorder="1" applyAlignment="1">
      <alignment horizontal="center"/>
    </xf>
    <xf numFmtId="0" fontId="0" fillId="2" borderId="0" xfId="0" applyNumberFormat="1" applyBorder="1" applyAlignment="1">
      <alignment horizontal="center"/>
    </xf>
    <xf numFmtId="5" fontId="9" fillId="2" borderId="0" xfId="0" applyNumberFormat="1" applyFont="1" applyFill="1" applyBorder="1" applyAlignment="1">
      <alignment/>
    </xf>
    <xf numFmtId="5" fontId="9" fillId="2" borderId="0" xfId="0" applyNumberFormat="1" applyFont="1" applyBorder="1" applyAlignment="1">
      <alignment/>
    </xf>
    <xf numFmtId="5" fontId="9" fillId="2" borderId="21" xfId="0" applyNumberFormat="1" applyFont="1" applyBorder="1" applyAlignment="1" applyProtection="1">
      <alignment/>
      <protection locked="0"/>
    </xf>
    <xf numFmtId="5" fontId="0" fillId="2" borderId="21" xfId="0" applyNumberFormat="1" applyBorder="1" applyAlignment="1">
      <alignment/>
    </xf>
    <xf numFmtId="164" fontId="9" fillId="2" borderId="23" xfId="0" applyNumberFormat="1" applyFont="1" applyBorder="1" applyAlignment="1">
      <alignment/>
    </xf>
    <xf numFmtId="164" fontId="0" fillId="2" borderId="0" xfId="0" applyNumberFormat="1" applyBorder="1" applyAlignment="1" applyProtection="1">
      <alignment horizontal="center"/>
      <protection locked="0"/>
    </xf>
    <xf numFmtId="164" fontId="0" fillId="2" borderId="0" xfId="0" applyNumberFormat="1" applyBorder="1" applyAlignment="1">
      <alignment/>
    </xf>
    <xf numFmtId="0" fontId="7" fillId="26" borderId="0" xfId="101" applyNumberFormat="1" applyFont="1" applyFill="1" applyProtection="1">
      <alignment/>
      <protection hidden="1" locked="0"/>
    </xf>
    <xf numFmtId="0" fontId="7" fillId="26" borderId="14" xfId="101" applyNumberFormat="1" applyFont="1" applyFill="1" applyBorder="1" applyAlignment="1" applyProtection="1">
      <alignment horizontal="left"/>
      <protection hidden="1" locked="0"/>
    </xf>
    <xf numFmtId="0" fontId="10" fillId="2" borderId="0" xfId="103" applyNumberFormat="1" applyFont="1" applyBorder="1" applyAlignment="1">
      <alignment horizontal="centerContinuous"/>
      <protection/>
    </xf>
    <xf numFmtId="0" fontId="10" fillId="2" borderId="0" xfId="103" applyNumberFormat="1" applyFont="1" applyBorder="1" applyAlignment="1">
      <alignment horizontal="right" wrapText="1"/>
      <protection/>
    </xf>
    <xf numFmtId="171" fontId="0" fillId="2" borderId="0" xfId="73" applyNumberFormat="1" applyFont="1" applyFill="1" applyAlignment="1">
      <alignment/>
    </xf>
    <xf numFmtId="172" fontId="0" fillId="2" borderId="0" xfId="70" applyNumberFormat="1" applyFont="1" applyFill="1" applyAlignment="1">
      <alignment/>
    </xf>
    <xf numFmtId="164" fontId="0" fillId="2" borderId="21" xfId="0" applyNumberFormat="1" applyBorder="1" applyAlignment="1">
      <alignment/>
    </xf>
    <xf numFmtId="5" fontId="20" fillId="2" borderId="0" xfId="0" applyNumberFormat="1" applyFont="1" applyAlignment="1">
      <alignment/>
    </xf>
    <xf numFmtId="49" fontId="7" fillId="26" borderId="12" xfId="0" applyNumberFormat="1" applyFont="1" applyFill="1" applyBorder="1" applyAlignment="1" applyProtection="1">
      <alignment/>
      <protection locked="0"/>
    </xf>
    <xf numFmtId="5" fontId="0" fillId="2" borderId="14" xfId="101" applyNumberFormat="1" applyFont="1" applyBorder="1">
      <alignment/>
      <protection/>
    </xf>
    <xf numFmtId="5" fontId="7" fillId="26" borderId="13" xfId="0" applyNumberFormat="1" applyFont="1" applyFill="1" applyBorder="1" applyAlignment="1" applyProtection="1">
      <alignment/>
      <protection locked="0"/>
    </xf>
    <xf numFmtId="5" fontId="7" fillId="26" borderId="13" xfId="101" applyNumberFormat="1" applyFont="1" applyFill="1" applyBorder="1" applyProtection="1">
      <alignment/>
      <protection hidden="1" locked="0"/>
    </xf>
    <xf numFmtId="5" fontId="7" fillId="26" borderId="13" xfId="101" applyNumberFormat="1" applyFont="1" applyFill="1" applyBorder="1" applyProtection="1">
      <alignment/>
      <protection hidden="1" locked="0"/>
    </xf>
    <xf numFmtId="0" fontId="7" fillId="26" borderId="0" xfId="101" applyNumberFormat="1" applyFont="1" applyFill="1" applyProtection="1">
      <alignment/>
      <protection hidden="1" locked="0"/>
    </xf>
    <xf numFmtId="164" fontId="13" fillId="2" borderId="0" xfId="0" applyNumberFormat="1" applyFont="1" applyAlignment="1">
      <alignment/>
    </xf>
    <xf numFmtId="49" fontId="7" fillId="26" borderId="14" xfId="0" applyNumberFormat="1" applyFont="1" applyFill="1" applyBorder="1" applyAlignment="1" applyProtection="1">
      <alignment/>
      <protection locked="0"/>
    </xf>
    <xf numFmtId="5" fontId="20" fillId="2" borderId="0" xfId="0" applyNumberFormat="1" applyFont="1" applyFill="1" applyAlignment="1">
      <alignment/>
    </xf>
    <xf numFmtId="0" fontId="10" fillId="0" borderId="0" xfId="104">
      <alignment/>
      <protection/>
    </xf>
    <xf numFmtId="0" fontId="10" fillId="0" borderId="0" xfId="104" applyBorder="1">
      <alignment/>
      <protection/>
    </xf>
    <xf numFmtId="0" fontId="10" fillId="0" borderId="0" xfId="104" applyFill="1" applyBorder="1">
      <alignment/>
      <protection/>
    </xf>
    <xf numFmtId="0" fontId="30" fillId="0" borderId="0" xfId="104" applyFont="1" applyBorder="1">
      <alignment/>
      <protection/>
    </xf>
    <xf numFmtId="0" fontId="30" fillId="0" borderId="0" xfId="104" applyFont="1" applyBorder="1">
      <alignment/>
      <protection/>
    </xf>
    <xf numFmtId="0" fontId="30" fillId="0" borderId="0" xfId="104" applyFont="1" applyBorder="1" applyAlignment="1">
      <alignment horizontal="center" vertical="center"/>
      <protection/>
    </xf>
    <xf numFmtId="0" fontId="30" fillId="0" borderId="21" xfId="104" applyFont="1" applyBorder="1" applyAlignment="1">
      <alignment horizontal="center" vertical="center"/>
      <protection/>
    </xf>
    <xf numFmtId="0" fontId="30" fillId="0" borderId="0" xfId="104" applyFont="1" applyBorder="1" applyAlignment="1">
      <alignment horizontal="center" vertical="center" wrapText="1"/>
      <protection/>
    </xf>
    <xf numFmtId="0" fontId="30" fillId="0" borderId="0" xfId="104" applyFont="1" applyFill="1" applyBorder="1" applyAlignment="1">
      <alignment horizontal="center" vertical="center" wrapText="1"/>
      <protection/>
    </xf>
    <xf numFmtId="0" fontId="31" fillId="0" borderId="0" xfId="104" applyFont="1">
      <alignment/>
      <protection/>
    </xf>
    <xf numFmtId="0" fontId="30" fillId="0" borderId="0" xfId="104" applyFont="1">
      <alignment/>
      <protection/>
    </xf>
    <xf numFmtId="0" fontId="30" fillId="0" borderId="0" xfId="104" applyFont="1" applyBorder="1" applyAlignment="1" quotePrefix="1">
      <alignment horizontal="center" vertical="center"/>
      <protection/>
    </xf>
    <xf numFmtId="0" fontId="14" fillId="0" borderId="24" xfId="104" applyFont="1" applyBorder="1" applyAlignment="1">
      <alignment vertical="center"/>
      <protection/>
    </xf>
    <xf numFmtId="0" fontId="14" fillId="0" borderId="25" xfId="104" applyFont="1" applyBorder="1" applyAlignment="1">
      <alignment vertical="center"/>
      <protection/>
    </xf>
    <xf numFmtId="4" fontId="14" fillId="0" borderId="25" xfId="104" applyNumberFormat="1" applyFont="1" applyBorder="1" applyAlignment="1">
      <alignment horizontal="left" vertical="center"/>
      <protection/>
    </xf>
    <xf numFmtId="2" fontId="14" fillId="0" borderId="25" xfId="104" applyNumberFormat="1" applyFont="1" applyBorder="1" applyAlignment="1">
      <alignment horizontal="left" vertical="center"/>
      <protection/>
    </xf>
    <xf numFmtId="0" fontId="30" fillId="0" borderId="0" xfId="104" applyFont="1" applyBorder="1" applyAlignment="1" quotePrefix="1">
      <alignment horizontal="left" vertical="center" indent="1"/>
      <protection/>
    </xf>
    <xf numFmtId="0" fontId="10" fillId="0" borderId="0" xfId="104" applyBorder="1" applyAlignment="1">
      <alignment/>
      <protection/>
    </xf>
    <xf numFmtId="0" fontId="10" fillId="0" borderId="26" xfId="104" applyBorder="1" applyAlignment="1">
      <alignment horizontal="left" vertical="center"/>
      <protection/>
    </xf>
    <xf numFmtId="2" fontId="10" fillId="0" borderId="0" xfId="104" applyNumberFormat="1" applyBorder="1">
      <alignment/>
      <protection/>
    </xf>
    <xf numFmtId="4" fontId="10" fillId="0" borderId="0" xfId="104" applyNumberFormat="1" applyBorder="1">
      <alignment/>
      <protection/>
    </xf>
    <xf numFmtId="4" fontId="30" fillId="0" borderId="25" xfId="104" applyNumberFormat="1" applyFont="1" applyBorder="1" applyAlignment="1">
      <alignment horizontal="left" vertical="center"/>
      <protection/>
    </xf>
    <xf numFmtId="0" fontId="10" fillId="0" borderId="0" xfId="104" applyBorder="1" quotePrefix="1">
      <alignment/>
      <protection/>
    </xf>
    <xf numFmtId="0" fontId="17" fillId="0" borderId="0" xfId="104" applyFont="1" applyBorder="1" applyAlignment="1">
      <alignment horizontal="right"/>
      <protection/>
    </xf>
    <xf numFmtId="4" fontId="30" fillId="0" borderId="0" xfId="104" applyNumberFormat="1" applyFont="1" applyBorder="1" applyAlignment="1">
      <alignment horizontal="right" vertical="center"/>
      <protection/>
    </xf>
    <xf numFmtId="4" fontId="25" fillId="0" borderId="25" xfId="104" applyNumberFormat="1" applyFont="1" applyBorder="1" applyAlignment="1">
      <alignment horizontal="left" vertical="center"/>
      <protection/>
    </xf>
    <xf numFmtId="0" fontId="10" fillId="0" borderId="0" xfId="104" applyFont="1" applyBorder="1">
      <alignment/>
      <protection/>
    </xf>
    <xf numFmtId="0" fontId="0" fillId="0" borderId="0" xfId="104" applyFont="1" applyBorder="1" applyAlignment="1">
      <alignment horizontal="center" vertical="center" wrapText="1"/>
      <protection/>
    </xf>
    <xf numFmtId="0" fontId="30" fillId="0" borderId="0" xfId="104" applyFont="1" applyFill="1" applyBorder="1" applyAlignment="1">
      <alignment horizontal="center" vertical="center" wrapText="1"/>
      <protection/>
    </xf>
    <xf numFmtId="0" fontId="30" fillId="0" borderId="0" xfId="104" applyFont="1" applyBorder="1" applyAlignment="1">
      <alignment horizontal="center" vertical="center" wrapText="1"/>
      <protection/>
    </xf>
    <xf numFmtId="0" fontId="0" fillId="0" borderId="0" xfId="104" applyFont="1" applyFill="1" applyBorder="1" applyAlignment="1">
      <alignment horizontal="center" vertical="center" wrapText="1"/>
      <protection/>
    </xf>
    <xf numFmtId="0" fontId="10" fillId="0" borderId="0" xfId="104" applyFont="1" applyBorder="1" applyAlignment="1">
      <alignment vertical="center"/>
      <protection/>
    </xf>
    <xf numFmtId="0" fontId="14" fillId="0" borderId="25" xfId="104" applyFont="1" applyBorder="1" applyAlignment="1">
      <alignment horizontal="left" vertical="center"/>
      <protection/>
    </xf>
    <xf numFmtId="0" fontId="14" fillId="0" borderId="0" xfId="104" applyFont="1" applyBorder="1" applyAlignment="1">
      <alignment vertical="center"/>
      <protection/>
    </xf>
    <xf numFmtId="0" fontId="14" fillId="0" borderId="0" xfId="104" applyFont="1" applyBorder="1">
      <alignment/>
      <protection/>
    </xf>
    <xf numFmtId="0" fontId="26" fillId="0" borderId="25" xfId="104" applyFont="1" applyBorder="1" applyAlignment="1">
      <alignment horizontal="left" vertical="center"/>
      <protection/>
    </xf>
    <xf numFmtId="0" fontId="17" fillId="0" borderId="0" xfId="104" applyFont="1" applyBorder="1">
      <alignment/>
      <protection/>
    </xf>
    <xf numFmtId="0" fontId="30" fillId="0" borderId="0" xfId="104" applyFont="1" applyBorder="1" applyAlignment="1">
      <alignment horizontal="right"/>
      <protection/>
    </xf>
    <xf numFmtId="0" fontId="19" fillId="0" borderId="0" xfId="104" applyFont="1" applyBorder="1" applyAlignment="1">
      <alignment horizontal="right"/>
      <protection/>
    </xf>
    <xf numFmtId="0" fontId="32" fillId="0" borderId="0" xfId="104" applyFont="1" applyBorder="1" applyAlignment="1">
      <alignment horizontal="right"/>
      <protection/>
    </xf>
    <xf numFmtId="0" fontId="33" fillId="0" borderId="0" xfId="104" applyFont="1" applyBorder="1" applyAlignment="1">
      <alignment horizontal="right"/>
      <protection/>
    </xf>
    <xf numFmtId="4" fontId="13" fillId="0" borderId="0" xfId="104" applyNumberFormat="1" applyFont="1" applyFill="1" applyBorder="1" applyAlignment="1">
      <alignment horizontal="left"/>
      <protection/>
    </xf>
    <xf numFmtId="0" fontId="30" fillId="0" borderId="0" xfId="104" applyFont="1" applyBorder="1" applyAlignment="1">
      <alignment horizontal="right"/>
      <protection/>
    </xf>
    <xf numFmtId="0" fontId="30" fillId="0" borderId="21" xfId="104" applyFont="1" applyBorder="1" applyAlignment="1">
      <alignment vertical="center"/>
      <protection/>
    </xf>
    <xf numFmtId="0" fontId="30" fillId="0" borderId="0" xfId="104" applyFont="1">
      <alignment/>
      <protection/>
    </xf>
    <xf numFmtId="0" fontId="10" fillId="0" borderId="27" xfId="104" applyBorder="1">
      <alignment/>
      <protection/>
    </xf>
    <xf numFmtId="0" fontId="10" fillId="0" borderId="0" xfId="104" applyFont="1">
      <alignment/>
      <protection/>
    </xf>
    <xf numFmtId="0" fontId="34" fillId="0" borderId="0" xfId="104" applyFont="1" applyBorder="1" applyAlignment="1">
      <alignment horizontal="center"/>
      <protection/>
    </xf>
    <xf numFmtId="0" fontId="30" fillId="0" borderId="0" xfId="104" applyFont="1" applyBorder="1" applyAlignment="1">
      <alignment vertical="top" wrapText="1"/>
      <protection/>
    </xf>
    <xf numFmtId="0" fontId="26" fillId="0" borderId="0" xfId="104" applyFont="1" applyBorder="1" applyAlignment="1" quotePrefix="1">
      <alignment horizontal="left" vertical="center" indent="1"/>
      <protection/>
    </xf>
    <xf numFmtId="0" fontId="14" fillId="0" borderId="0" xfId="104" applyFont="1" applyBorder="1" applyAlignment="1">
      <alignment horizontal="right" vertical="center"/>
      <protection/>
    </xf>
    <xf numFmtId="4" fontId="25" fillId="0" borderId="25" xfId="104" applyNumberFormat="1" applyFont="1" applyBorder="1" applyAlignment="1">
      <alignment horizontal="left" vertical="center"/>
      <protection/>
    </xf>
    <xf numFmtId="0" fontId="30" fillId="0" borderId="0" xfId="104" applyFont="1" applyBorder="1" applyAlignment="1">
      <alignment horizontal="center" wrapText="1"/>
      <protection/>
    </xf>
    <xf numFmtId="0" fontId="26" fillId="0" borderId="0" xfId="104" applyFont="1" applyBorder="1">
      <alignment/>
      <protection/>
    </xf>
    <xf numFmtId="0" fontId="14" fillId="0" borderId="0" xfId="104" applyFont="1" applyBorder="1" applyAlignment="1">
      <alignment horizontal="left" vertical="center"/>
      <protection/>
    </xf>
    <xf numFmtId="0" fontId="26" fillId="0" borderId="0" xfId="104" applyFont="1" applyBorder="1" applyAlignment="1">
      <alignment horizontal="center" wrapText="1"/>
      <protection/>
    </xf>
    <xf numFmtId="0" fontId="14" fillId="0" borderId="24" xfId="104" applyFont="1" applyBorder="1" applyAlignment="1">
      <alignment horizontal="left" vertical="center"/>
      <protection/>
    </xf>
    <xf numFmtId="0" fontId="14" fillId="0" borderId="25" xfId="104" applyFont="1" applyBorder="1" applyAlignment="1">
      <alignment horizontal="center" vertical="center"/>
      <protection/>
    </xf>
    <xf numFmtId="0" fontId="30" fillId="0" borderId="0" xfId="104" applyFont="1" applyBorder="1" applyAlignment="1">
      <alignment horizontal="right" vertical="center"/>
      <protection/>
    </xf>
    <xf numFmtId="0" fontId="30" fillId="0" borderId="0" xfId="104" applyFont="1" applyBorder="1" applyAlignment="1">
      <alignment vertical="center"/>
      <protection/>
    </xf>
    <xf numFmtId="0" fontId="14" fillId="0" borderId="0" xfId="104" applyFont="1" applyBorder="1" applyAlignment="1">
      <alignment horizontal="left" vertical="center"/>
      <protection/>
    </xf>
    <xf numFmtId="0" fontId="14" fillId="0" borderId="0" xfId="104" applyFont="1" applyBorder="1" applyAlignment="1">
      <alignment/>
      <protection/>
    </xf>
    <xf numFmtId="4" fontId="25" fillId="0" borderId="0" xfId="104" applyNumberFormat="1" applyFont="1" applyBorder="1" applyAlignment="1">
      <alignment horizontal="left" vertical="center"/>
      <protection/>
    </xf>
    <xf numFmtId="0" fontId="26" fillId="0" borderId="0" xfId="104" applyFont="1" applyBorder="1" applyAlignment="1" quotePrefix="1">
      <alignment horizontal="center" vertical="center"/>
      <protection/>
    </xf>
    <xf numFmtId="0" fontId="27" fillId="0" borderId="0" xfId="104" applyFont="1" applyBorder="1" applyAlignment="1">
      <alignment horizontal="center"/>
      <protection/>
    </xf>
    <xf numFmtId="0" fontId="0" fillId="0" borderId="0" xfId="104" applyFont="1" applyBorder="1" applyAlignment="1">
      <alignment horizontal="center"/>
      <protection/>
    </xf>
    <xf numFmtId="0" fontId="30" fillId="0" borderId="21" xfId="104" applyFont="1" applyBorder="1" applyAlignment="1">
      <alignment/>
      <protection/>
    </xf>
    <xf numFmtId="0" fontId="30" fillId="0" borderId="21" xfId="104" applyFont="1" applyBorder="1" applyAlignment="1">
      <alignment horizontal="center" wrapText="1"/>
      <protection/>
    </xf>
    <xf numFmtId="0" fontId="9" fillId="0" borderId="0" xfId="104" applyFont="1" applyBorder="1" applyAlignment="1">
      <alignment horizontal="left" vertical="center"/>
      <protection/>
    </xf>
    <xf numFmtId="0" fontId="14" fillId="0" borderId="0" xfId="104" applyFont="1" applyFill="1" applyBorder="1" applyAlignment="1">
      <alignment horizontal="left" vertical="center"/>
      <protection/>
    </xf>
    <xf numFmtId="164" fontId="0" fillId="2" borderId="0" xfId="0" applyNumberFormat="1" applyBorder="1" applyAlignment="1">
      <alignment horizontal="center" wrapText="1"/>
    </xf>
    <xf numFmtId="164" fontId="9" fillId="2" borderId="0" xfId="0" applyNumberFormat="1" applyFont="1" applyBorder="1" applyAlignment="1">
      <alignment horizontal="center" wrapText="1"/>
    </xf>
    <xf numFmtId="164" fontId="0" fillId="2" borderId="0" xfId="0" applyNumberFormat="1" applyBorder="1" applyAlignment="1">
      <alignment horizontal="center"/>
    </xf>
    <xf numFmtId="0" fontId="14" fillId="0" borderId="0" xfId="104" applyFont="1">
      <alignment/>
      <protection/>
    </xf>
    <xf numFmtId="0" fontId="10" fillId="0" borderId="0" xfId="104" applyFont="1" applyBorder="1">
      <alignment/>
      <protection/>
    </xf>
    <xf numFmtId="0" fontId="14" fillId="27" borderId="25" xfId="104" applyFont="1" applyFill="1" applyBorder="1" applyAlignment="1">
      <alignment horizontal="left" vertical="center"/>
      <protection/>
    </xf>
    <xf numFmtId="4" fontId="14" fillId="0" borderId="0" xfId="104" applyNumberFormat="1" applyFont="1" applyBorder="1" applyAlignment="1">
      <alignment horizontal="left" vertical="center"/>
      <protection/>
    </xf>
    <xf numFmtId="4" fontId="14" fillId="5" borderId="25" xfId="104" applyNumberFormat="1" applyFont="1" applyFill="1" applyBorder="1" applyAlignment="1">
      <alignment horizontal="left" vertical="center"/>
      <protection/>
    </xf>
    <xf numFmtId="4" fontId="25" fillId="5" borderId="25" xfId="104" applyNumberFormat="1" applyFont="1" applyFill="1" applyBorder="1" applyAlignment="1">
      <alignment horizontal="left" vertical="center"/>
      <protection/>
    </xf>
    <xf numFmtId="4" fontId="14" fillId="23" borderId="25" xfId="104" applyNumberFormat="1" applyFont="1" applyFill="1" applyBorder="1" applyAlignment="1">
      <alignment horizontal="left" vertical="center"/>
      <protection/>
    </xf>
    <xf numFmtId="4" fontId="25" fillId="23" borderId="25" xfId="104" applyNumberFormat="1" applyFont="1" applyFill="1" applyBorder="1" applyAlignment="1">
      <alignment horizontal="left" vertical="center"/>
      <protection/>
    </xf>
    <xf numFmtId="4" fontId="25" fillId="5" borderId="25" xfId="104" applyNumberFormat="1" applyFont="1" applyFill="1" applyBorder="1" applyAlignment="1">
      <alignment horizontal="left" vertical="center"/>
      <protection/>
    </xf>
    <xf numFmtId="4" fontId="14" fillId="26" borderId="25" xfId="104" applyNumberFormat="1" applyFont="1" applyFill="1" applyBorder="1" applyAlignment="1">
      <alignment horizontal="left" vertical="center"/>
      <protection/>
    </xf>
    <xf numFmtId="4" fontId="25" fillId="26" borderId="25" xfId="104" applyNumberFormat="1" applyFont="1" applyFill="1" applyBorder="1" applyAlignment="1">
      <alignment horizontal="left" vertical="center"/>
      <protection/>
    </xf>
    <xf numFmtId="4" fontId="25" fillId="26" borderId="25" xfId="104" applyNumberFormat="1" applyFont="1" applyFill="1" applyBorder="1" applyAlignment="1">
      <alignment horizontal="left" vertical="center"/>
      <protection/>
    </xf>
    <xf numFmtId="4" fontId="14" fillId="9" borderId="25" xfId="104" applyNumberFormat="1" applyFont="1" applyFill="1" applyBorder="1" applyAlignment="1">
      <alignment horizontal="left" vertical="center"/>
      <protection/>
    </xf>
    <xf numFmtId="4" fontId="25" fillId="9" borderId="25" xfId="104" applyNumberFormat="1" applyFont="1" applyFill="1" applyBorder="1" applyAlignment="1">
      <alignment horizontal="left" vertical="center"/>
      <protection/>
    </xf>
    <xf numFmtId="4" fontId="25" fillId="9" borderId="25" xfId="104" applyNumberFormat="1" applyFont="1" applyFill="1" applyBorder="1" applyAlignment="1">
      <alignment horizontal="left" vertical="center"/>
      <protection/>
    </xf>
    <xf numFmtId="0" fontId="0" fillId="0" borderId="0" xfId="104" applyFont="1" applyBorder="1" applyAlignment="1">
      <alignment horizontal="center" wrapText="1"/>
      <protection/>
    </xf>
    <xf numFmtId="5" fontId="10" fillId="0" borderId="0" xfId="104" applyNumberFormat="1" applyBorder="1">
      <alignment/>
      <protection/>
    </xf>
    <xf numFmtId="0" fontId="10" fillId="12" borderId="0" xfId="104" applyFill="1">
      <alignment/>
      <protection/>
    </xf>
    <xf numFmtId="5" fontId="27" fillId="12" borderId="0" xfId="104" applyNumberFormat="1" applyFont="1" applyFill="1">
      <alignment/>
      <protection/>
    </xf>
    <xf numFmtId="166" fontId="14" fillId="0" borderId="24" xfId="113" applyNumberFormat="1" applyFont="1" applyBorder="1" applyAlignment="1">
      <alignment horizontal="left" vertical="center"/>
    </xf>
    <xf numFmtId="0" fontId="30" fillId="12" borderId="0" xfId="104" applyFont="1" applyFill="1" applyBorder="1" applyAlignment="1" quotePrefix="1">
      <alignment horizontal="center" vertical="center"/>
      <protection/>
    </xf>
    <xf numFmtId="0" fontId="14" fillId="12" borderId="0" xfId="104" applyFont="1" applyFill="1" applyBorder="1" applyAlignment="1">
      <alignment vertical="center"/>
      <protection/>
    </xf>
    <xf numFmtId="164" fontId="0" fillId="22" borderId="0" xfId="0" applyFill="1" applyAlignment="1">
      <alignment/>
    </xf>
    <xf numFmtId="164" fontId="0" fillId="2" borderId="25" xfId="0" applyFont="1" applyBorder="1" applyAlignment="1">
      <alignment horizontal="center" wrapText="1"/>
    </xf>
    <xf numFmtId="164" fontId="0" fillId="0" borderId="24" xfId="0" applyFont="1" applyFill="1" applyBorder="1" applyAlignment="1" quotePrefix="1">
      <alignment vertical="center"/>
    </xf>
    <xf numFmtId="164" fontId="9" fillId="2" borderId="28" xfId="0" applyFont="1" applyBorder="1" applyAlignment="1" applyProtection="1">
      <alignment wrapText="1"/>
      <protection locked="0"/>
    </xf>
    <xf numFmtId="164" fontId="14" fillId="2" borderId="25" xfId="0" applyFont="1" applyBorder="1" applyAlignment="1" applyProtection="1">
      <alignment/>
      <protection locked="0"/>
    </xf>
    <xf numFmtId="3" fontId="14" fillId="2" borderId="25" xfId="0" applyNumberFormat="1" applyFont="1" applyBorder="1" applyAlignment="1" applyProtection="1">
      <alignment/>
      <protection locked="0"/>
    </xf>
    <xf numFmtId="3" fontId="14" fillId="2" borderId="25" xfId="0" applyNumberFormat="1" applyFont="1" applyBorder="1" applyAlignment="1">
      <alignment/>
    </xf>
    <xf numFmtId="164" fontId="9" fillId="2" borderId="28" xfId="0" applyFont="1" applyBorder="1" applyAlignment="1" applyProtection="1">
      <alignment horizontal="left" vertical="center" wrapText="1"/>
      <protection locked="0"/>
    </xf>
    <xf numFmtId="164" fontId="0" fillId="2" borderId="28" xfId="0" applyFont="1" applyBorder="1" applyAlignment="1">
      <alignment horizontal="left" vertical="center" wrapText="1" indent="2"/>
    </xf>
    <xf numFmtId="49" fontId="13" fillId="2" borderId="24" xfId="0" applyNumberFormat="1" applyFont="1" applyBorder="1" applyAlignment="1" quotePrefix="1">
      <alignment/>
    </xf>
    <xf numFmtId="49" fontId="13" fillId="2" borderId="29" xfId="0" applyNumberFormat="1" applyFont="1" applyBorder="1" applyAlignment="1" quotePrefix="1">
      <alignment/>
    </xf>
    <xf numFmtId="164" fontId="13" fillId="2" borderId="29" xfId="0" applyFont="1" applyBorder="1" applyAlignment="1" quotePrefix="1">
      <alignment/>
    </xf>
    <xf numFmtId="3" fontId="14" fillId="2" borderId="25" xfId="0" applyNumberFormat="1" applyFont="1" applyBorder="1" applyAlignment="1" applyProtection="1">
      <alignment/>
      <protection/>
    </xf>
    <xf numFmtId="164" fontId="0" fillId="21" borderId="29" xfId="0" applyFont="1" applyFill="1" applyBorder="1" applyAlignment="1">
      <alignment/>
    </xf>
    <xf numFmtId="164" fontId="0" fillId="21" borderId="28" xfId="0" applyFont="1" applyFill="1" applyBorder="1" applyAlignment="1">
      <alignment/>
    </xf>
    <xf numFmtId="164" fontId="10" fillId="2" borderId="0" xfId="0" applyFont="1" applyAlignment="1">
      <alignment horizontal="right" vertical="top"/>
    </xf>
    <xf numFmtId="164" fontId="17" fillId="2" borderId="0" xfId="0" applyFont="1" applyAlignment="1">
      <alignment/>
    </xf>
    <xf numFmtId="164" fontId="10" fillId="2" borderId="0" xfId="0" applyFont="1" applyAlignment="1">
      <alignment horizontal="right"/>
    </xf>
    <xf numFmtId="164" fontId="0" fillId="2" borderId="28" xfId="0" applyFont="1" applyBorder="1" applyAlignment="1">
      <alignment horizontal="center" vertical="top"/>
    </xf>
    <xf numFmtId="164" fontId="0" fillId="2" borderId="25" xfId="0" applyFont="1" applyBorder="1" applyAlignment="1">
      <alignment horizontal="center" vertical="top"/>
    </xf>
    <xf numFmtId="164" fontId="0" fillId="2" borderId="27" xfId="0" applyFont="1" applyBorder="1" applyAlignment="1" quotePrefix="1">
      <alignment horizontal="left" wrapText="1"/>
    </xf>
    <xf numFmtId="164" fontId="0" fillId="0" borderId="24" xfId="0" applyFont="1" applyFill="1" applyBorder="1" applyAlignment="1" quotePrefix="1">
      <alignment horizontal="left" vertical="center"/>
    </xf>
    <xf numFmtId="49" fontId="17" fillId="2" borderId="25" xfId="0" applyNumberFormat="1" applyFont="1" applyBorder="1" applyAlignment="1">
      <alignment horizontal="center"/>
    </xf>
    <xf numFmtId="3" fontId="0" fillId="2" borderId="25" xfId="0" applyNumberFormat="1" applyFont="1" applyBorder="1" applyAlignment="1" applyProtection="1">
      <alignment horizontal="center"/>
      <protection/>
    </xf>
    <xf numFmtId="3" fontId="0" fillId="2" borderId="25" xfId="0" applyNumberFormat="1" applyFont="1" applyBorder="1" applyAlignment="1" applyProtection="1" quotePrefix="1">
      <alignment horizontal="center"/>
      <protection/>
    </xf>
    <xf numFmtId="164" fontId="0" fillId="2" borderId="24" xfId="0" applyFont="1" applyBorder="1" applyAlignment="1" quotePrefix="1">
      <alignment horizontal="left" vertical="center" wrapText="1"/>
    </xf>
    <xf numFmtId="164" fontId="0" fillId="0" borderId="24" xfId="0" applyFont="1" applyFill="1" applyBorder="1" applyAlignment="1">
      <alignment horizontal="left" vertical="center"/>
    </xf>
    <xf numFmtId="164" fontId="0" fillId="0" borderId="29" xfId="0" applyFont="1" applyFill="1" applyBorder="1" applyAlignment="1">
      <alignment horizontal="right" vertical="center"/>
    </xf>
    <xf numFmtId="3" fontId="14" fillId="2" borderId="29" xfId="0" applyNumberFormat="1" applyFont="1" applyBorder="1" applyAlignment="1">
      <alignment/>
    </xf>
    <xf numFmtId="164" fontId="0" fillId="0" borderId="24" xfId="0" applyFont="1" applyFill="1" applyBorder="1" applyAlignment="1" quotePrefix="1">
      <alignment horizontal="center" vertical="center"/>
    </xf>
    <xf numFmtId="164" fontId="0" fillId="0" borderId="29" xfId="0" applyFont="1" applyFill="1" applyBorder="1" applyAlignment="1" quotePrefix="1">
      <alignment horizontal="center" vertical="center"/>
    </xf>
    <xf numFmtId="3" fontId="14" fillId="27" borderId="25" xfId="0" applyNumberFormat="1" applyFont="1" applyFill="1" applyBorder="1" applyAlignment="1" applyProtection="1">
      <alignment/>
      <protection locked="0"/>
    </xf>
    <xf numFmtId="0" fontId="9" fillId="0" borderId="0" xfId="104" applyFont="1" applyBorder="1" applyAlignment="1">
      <alignment horizontal="center" wrapText="1"/>
      <protection/>
    </xf>
    <xf numFmtId="0" fontId="21" fillId="0" borderId="0" xfId="104" applyFont="1" applyBorder="1" applyAlignment="1">
      <alignment horizontal="center"/>
      <protection/>
    </xf>
    <xf numFmtId="0" fontId="40" fillId="12" borderId="0" xfId="104" applyFont="1" applyFill="1" applyBorder="1" applyAlignment="1">
      <alignment vertical="center"/>
      <protection/>
    </xf>
    <xf numFmtId="164" fontId="0" fillId="2" borderId="0" xfId="0" applyNumberFormat="1" applyAlignment="1">
      <alignment vertical="center"/>
    </xf>
    <xf numFmtId="164" fontId="10" fillId="2" borderId="0" xfId="0" applyNumberFormat="1" applyFont="1" applyAlignment="1">
      <alignment wrapText="1"/>
    </xf>
    <xf numFmtId="164" fontId="10" fillId="2" borderId="0" xfId="0" applyNumberFormat="1" applyFont="1" applyAlignment="1">
      <alignment/>
    </xf>
    <xf numFmtId="164" fontId="10" fillId="2" borderId="0" xfId="0" applyNumberFormat="1" applyFont="1" applyAlignment="1">
      <alignment horizontal="right"/>
    </xf>
    <xf numFmtId="166" fontId="0" fillId="2" borderId="0" xfId="113" applyNumberFormat="1" applyFont="1" applyFill="1" applyAlignment="1">
      <alignment/>
    </xf>
    <xf numFmtId="164" fontId="21" fillId="2" borderId="0" xfId="0" applyNumberFormat="1" applyFont="1" applyAlignment="1">
      <alignment/>
    </xf>
    <xf numFmtId="164" fontId="10" fillId="2" borderId="0" xfId="0" applyNumberFormat="1" applyFont="1" applyAlignment="1">
      <alignment horizontal="left"/>
    </xf>
    <xf numFmtId="207" fontId="0" fillId="2" borderId="0" xfId="0" applyNumberFormat="1" applyAlignment="1">
      <alignment/>
    </xf>
    <xf numFmtId="169" fontId="0" fillId="2" borderId="0" xfId="73" applyNumberFormat="1" applyFont="1" applyFill="1" applyAlignment="1">
      <alignment/>
    </xf>
    <xf numFmtId="169" fontId="0" fillId="2" borderId="21" xfId="73" applyNumberFormat="1" applyFont="1" applyFill="1" applyBorder="1" applyAlignment="1">
      <alignment/>
    </xf>
    <xf numFmtId="169" fontId="0" fillId="2" borderId="0" xfId="0" applyNumberFormat="1" applyAlignment="1">
      <alignment/>
    </xf>
    <xf numFmtId="164" fontId="13" fillId="2" borderId="30" xfId="0" applyNumberFormat="1" applyFont="1" applyBorder="1" applyAlignment="1">
      <alignment vertical="center"/>
    </xf>
    <xf numFmtId="164" fontId="10" fillId="2" borderId="31" xfId="0" applyNumberFormat="1" applyFont="1" applyBorder="1" applyAlignment="1">
      <alignment vertical="center"/>
    </xf>
    <xf numFmtId="206" fontId="0" fillId="2" borderId="31" xfId="0" applyNumberFormat="1" applyBorder="1" applyAlignment="1">
      <alignment vertical="center"/>
    </xf>
    <xf numFmtId="164" fontId="0" fillId="2" borderId="31" xfId="0" applyNumberFormat="1" applyBorder="1" applyAlignment="1">
      <alignment vertical="center"/>
    </xf>
    <xf numFmtId="164" fontId="0" fillId="2" borderId="32" xfId="0" applyNumberFormat="1" applyBorder="1" applyAlignment="1">
      <alignment vertical="center"/>
    </xf>
    <xf numFmtId="5" fontId="0" fillId="2" borderId="0" xfId="0" applyNumberFormat="1" applyBorder="1" applyAlignment="1" applyProtection="1">
      <alignment horizontal="left"/>
      <protection locked="0"/>
    </xf>
    <xf numFmtId="5" fontId="41" fillId="2" borderId="0" xfId="0" applyNumberFormat="1" applyFont="1" applyBorder="1" applyAlignment="1" applyProtection="1">
      <alignment horizontal="left"/>
      <protection locked="0"/>
    </xf>
    <xf numFmtId="164" fontId="28" fillId="2" borderId="0" xfId="0" applyNumberFormat="1" applyFont="1" applyAlignment="1">
      <alignment/>
    </xf>
    <xf numFmtId="164" fontId="9" fillId="2" borderId="0" xfId="0" applyNumberFormat="1" applyFont="1" applyAlignment="1">
      <alignment horizontal="right"/>
    </xf>
    <xf numFmtId="172" fontId="44" fillId="23" borderId="0" xfId="70" applyNumberFormat="1" applyFont="1" applyFill="1" applyAlignment="1">
      <alignment/>
    </xf>
    <xf numFmtId="172" fontId="44" fillId="23" borderId="0" xfId="70" applyNumberFormat="1" applyFont="1" applyFill="1" applyAlignment="1">
      <alignment vertical="center"/>
    </xf>
    <xf numFmtId="172" fontId="45" fillId="23" borderId="0" xfId="70" applyNumberFormat="1" applyFont="1" applyFill="1" applyAlignment="1">
      <alignment/>
    </xf>
    <xf numFmtId="172" fontId="44" fillId="0" borderId="0" xfId="70" applyNumberFormat="1" applyFont="1" applyFill="1" applyAlignment="1">
      <alignment/>
    </xf>
    <xf numFmtId="0" fontId="10" fillId="0" borderId="0" xfId="104" applyFont="1" applyBorder="1" applyAlignment="1">
      <alignment horizontal="right"/>
      <protection/>
    </xf>
    <xf numFmtId="0" fontId="10" fillId="0" borderId="0" xfId="104" applyBorder="1" applyAlignment="1">
      <alignment horizontal="right"/>
      <protection/>
    </xf>
    <xf numFmtId="0" fontId="10" fillId="23" borderId="0" xfId="104" applyFill="1" applyBorder="1" applyAlignment="1">
      <alignment horizontal="right"/>
      <protection/>
    </xf>
    <xf numFmtId="0" fontId="10" fillId="5" borderId="0" xfId="104" applyFill="1" applyBorder="1" applyAlignment="1">
      <alignment horizontal="right"/>
      <protection/>
    </xf>
    <xf numFmtId="0" fontId="10" fillId="26" borderId="0" xfId="104" applyFill="1" applyBorder="1" applyAlignment="1">
      <alignment horizontal="right"/>
      <protection/>
    </xf>
    <xf numFmtId="0" fontId="10" fillId="9" borderId="0" xfId="104" applyFill="1" applyBorder="1" applyAlignment="1">
      <alignment horizontal="right"/>
      <protection/>
    </xf>
    <xf numFmtId="0" fontId="9" fillId="0" borderId="0" xfId="104" applyFont="1" applyBorder="1" applyAlignment="1">
      <alignment horizontal="right" wrapText="1"/>
      <protection/>
    </xf>
    <xf numFmtId="0" fontId="0" fillId="23" borderId="0" xfId="104" applyFont="1" applyFill="1" applyBorder="1" applyAlignment="1">
      <alignment horizontal="right"/>
      <protection/>
    </xf>
    <xf numFmtId="0" fontId="0" fillId="5" borderId="0" xfId="104" applyFont="1" applyFill="1" applyBorder="1" applyAlignment="1">
      <alignment horizontal="right"/>
      <protection/>
    </xf>
    <xf numFmtId="0" fontId="0" fillId="26" borderId="0" xfId="104" applyFont="1" applyFill="1" applyBorder="1" applyAlignment="1">
      <alignment horizontal="right"/>
      <protection/>
    </xf>
    <xf numFmtId="0" fontId="0" fillId="9" borderId="0" xfId="104" applyFont="1" applyFill="1" applyBorder="1" applyAlignment="1">
      <alignment horizontal="right"/>
      <protection/>
    </xf>
    <xf numFmtId="0" fontId="14" fillId="0" borderId="24" xfId="104" applyFont="1" applyBorder="1" applyAlignment="1">
      <alignment horizontal="left" vertical="center" wrapText="1"/>
      <protection/>
    </xf>
    <xf numFmtId="3" fontId="14" fillId="0" borderId="24" xfId="104" applyNumberFormat="1" applyFont="1" applyFill="1" applyBorder="1" applyAlignment="1">
      <alignment horizontal="right" vertical="center"/>
      <protection/>
    </xf>
    <xf numFmtId="3" fontId="14" fillId="0" borderId="25" xfId="104" applyNumberFormat="1" applyFont="1" applyFill="1" applyBorder="1" applyAlignment="1">
      <alignment horizontal="right" vertical="center"/>
      <protection/>
    </xf>
    <xf numFmtId="3" fontId="14" fillId="23" borderId="24" xfId="104" applyNumberFormat="1" applyFont="1" applyFill="1" applyBorder="1" applyAlignment="1">
      <alignment horizontal="right" vertical="center"/>
      <protection/>
    </xf>
    <xf numFmtId="3" fontId="14" fillId="23" borderId="25" xfId="104" applyNumberFormat="1" applyFont="1" applyFill="1" applyBorder="1" applyAlignment="1">
      <alignment horizontal="right" vertical="center"/>
      <protection/>
    </xf>
    <xf numFmtId="3" fontId="14" fillId="5" borderId="24" xfId="104" applyNumberFormat="1" applyFont="1" applyFill="1" applyBorder="1" applyAlignment="1">
      <alignment horizontal="right" vertical="center"/>
      <protection/>
    </xf>
    <xf numFmtId="3" fontId="14" fillId="5" borderId="25" xfId="104" applyNumberFormat="1" applyFont="1" applyFill="1" applyBorder="1" applyAlignment="1">
      <alignment horizontal="right" vertical="center"/>
      <protection/>
    </xf>
    <xf numFmtId="3" fontId="14" fillId="26" borderId="24" xfId="104" applyNumberFormat="1" applyFont="1" applyFill="1" applyBorder="1" applyAlignment="1">
      <alignment horizontal="right" vertical="center"/>
      <protection/>
    </xf>
    <xf numFmtId="3" fontId="14" fillId="26" borderId="25" xfId="104" applyNumberFormat="1" applyFont="1" applyFill="1" applyBorder="1" applyAlignment="1">
      <alignment horizontal="right" vertical="center"/>
      <protection/>
    </xf>
    <xf numFmtId="3" fontId="14" fillId="9" borderId="24" xfId="104" applyNumberFormat="1" applyFont="1" applyFill="1" applyBorder="1" applyAlignment="1">
      <alignment horizontal="right" vertical="center"/>
      <protection/>
    </xf>
    <xf numFmtId="3" fontId="14" fillId="9" borderId="25" xfId="104" applyNumberFormat="1" applyFont="1" applyFill="1" applyBorder="1" applyAlignment="1">
      <alignment horizontal="right" vertical="center"/>
      <protection/>
    </xf>
    <xf numFmtId="3" fontId="14" fillId="0" borderId="25" xfId="104" applyNumberFormat="1" applyFont="1" applyBorder="1" applyAlignment="1">
      <alignment horizontal="right" vertical="center"/>
      <protection/>
    </xf>
    <xf numFmtId="3" fontId="25" fillId="0" borderId="25" xfId="104" applyNumberFormat="1" applyFont="1" applyBorder="1" applyAlignment="1">
      <alignment horizontal="right" vertical="center"/>
      <protection/>
    </xf>
    <xf numFmtId="3" fontId="25" fillId="23" borderId="25" xfId="104" applyNumberFormat="1" applyFont="1" applyFill="1" applyBorder="1" applyAlignment="1">
      <alignment horizontal="right" vertical="center"/>
      <protection/>
    </xf>
    <xf numFmtId="3" fontId="25" fillId="5" borderId="25" xfId="104" applyNumberFormat="1" applyFont="1" applyFill="1" applyBorder="1" applyAlignment="1">
      <alignment horizontal="right" vertical="center"/>
      <protection/>
    </xf>
    <xf numFmtId="3" fontId="25" fillId="26" borderId="25" xfId="104" applyNumberFormat="1" applyFont="1" applyFill="1" applyBorder="1" applyAlignment="1">
      <alignment horizontal="right" vertical="center"/>
      <protection/>
    </xf>
    <xf numFmtId="3" fontId="25" fillId="9" borderId="25" xfId="104" applyNumberFormat="1" applyFont="1" applyFill="1" applyBorder="1" applyAlignment="1">
      <alignment horizontal="right" vertical="center"/>
      <protection/>
    </xf>
    <xf numFmtId="3" fontId="25" fillId="12" borderId="0" xfId="104" applyNumberFormat="1" applyFont="1" applyFill="1" applyBorder="1" applyAlignment="1">
      <alignment horizontal="right" vertical="center"/>
      <protection/>
    </xf>
    <xf numFmtId="3" fontId="46" fillId="12" borderId="0" xfId="104" applyNumberFormat="1" applyFont="1" applyFill="1" applyBorder="1" applyAlignment="1">
      <alignment horizontal="right" vertical="center"/>
      <protection/>
    </xf>
    <xf numFmtId="172" fontId="21" fillId="12" borderId="0" xfId="70" applyNumberFormat="1" applyFont="1" applyFill="1" applyAlignment="1">
      <alignment/>
    </xf>
    <xf numFmtId="0" fontId="41" fillId="2" borderId="0" xfId="0" applyNumberFormat="1" applyFont="1" applyAlignment="1">
      <alignment/>
    </xf>
    <xf numFmtId="164" fontId="0" fillId="11" borderId="0" xfId="0" applyFill="1" applyAlignment="1">
      <alignment/>
    </xf>
    <xf numFmtId="164" fontId="0" fillId="2" borderId="0" xfId="100" applyNumberFormat="1">
      <alignment/>
      <protection/>
    </xf>
    <xf numFmtId="5" fontId="9" fillId="2" borderId="0" xfId="100" applyNumberFormat="1" applyFont="1" applyFill="1">
      <alignment/>
      <protection/>
    </xf>
    <xf numFmtId="0" fontId="0" fillId="2" borderId="0" xfId="100" applyNumberFormat="1">
      <alignment/>
      <protection/>
    </xf>
    <xf numFmtId="164" fontId="0" fillId="2" borderId="0" xfId="100">
      <alignment/>
      <protection/>
    </xf>
    <xf numFmtId="0" fontId="9" fillId="11" borderId="0" xfId="0" applyNumberFormat="1" applyFont="1" applyFill="1" applyAlignment="1">
      <alignment/>
    </xf>
    <xf numFmtId="0" fontId="9" fillId="11" borderId="21" xfId="0" applyNumberFormat="1" applyFont="1" applyFill="1" applyBorder="1" applyAlignment="1">
      <alignment/>
    </xf>
    <xf numFmtId="0" fontId="9" fillId="2" borderId="21" xfId="0" applyNumberFormat="1" applyFont="1" applyBorder="1" applyAlignment="1">
      <alignment/>
    </xf>
    <xf numFmtId="164" fontId="0" fillId="11" borderId="0" xfId="0" applyNumberFormat="1" applyFill="1" applyAlignment="1">
      <alignment/>
    </xf>
    <xf numFmtId="5" fontId="47" fillId="2" borderId="0" xfId="0" applyNumberFormat="1" applyFont="1" applyFill="1" applyAlignment="1">
      <alignment/>
    </xf>
    <xf numFmtId="171" fontId="0" fillId="11" borderId="0" xfId="73" applyNumberFormat="1" applyFont="1" applyFill="1" applyAlignment="1">
      <alignment/>
    </xf>
    <xf numFmtId="171" fontId="0" fillId="11" borderId="0" xfId="73" applyNumberFormat="1" applyFont="1" applyFill="1" applyAlignment="1">
      <alignment/>
    </xf>
    <xf numFmtId="0" fontId="9" fillId="2" borderId="0" xfId="0" applyNumberFormat="1" applyFont="1" applyBorder="1" applyAlignment="1">
      <alignment/>
    </xf>
    <xf numFmtId="164" fontId="0" fillId="11" borderId="0" xfId="0" applyNumberFormat="1" applyFill="1" applyBorder="1" applyAlignment="1">
      <alignment/>
    </xf>
    <xf numFmtId="5" fontId="9" fillId="2" borderId="23" xfId="0" applyNumberFormat="1" applyFont="1" applyFill="1" applyBorder="1" applyAlignment="1">
      <alignment/>
    </xf>
    <xf numFmtId="164" fontId="0" fillId="11" borderId="21" xfId="0" applyNumberFormat="1" applyFill="1" applyBorder="1" applyAlignment="1">
      <alignment/>
    </xf>
    <xf numFmtId="0" fontId="0" fillId="11" borderId="0" xfId="0" applyNumberFormat="1" applyFill="1" applyAlignment="1">
      <alignment/>
    </xf>
    <xf numFmtId="0" fontId="9" fillId="2" borderId="0" xfId="0" applyNumberFormat="1" applyFont="1" applyAlignment="1">
      <alignment/>
    </xf>
    <xf numFmtId="0" fontId="9" fillId="2" borderId="0" xfId="70" applyNumberFormat="1" applyFont="1" applyFill="1" applyAlignment="1">
      <alignment/>
    </xf>
    <xf numFmtId="0" fontId="9" fillId="2" borderId="0" xfId="0" applyNumberFormat="1" applyFont="1" applyFill="1" applyBorder="1" applyAlignment="1">
      <alignment/>
    </xf>
    <xf numFmtId="0" fontId="0" fillId="2" borderId="21" xfId="0" applyNumberFormat="1" applyBorder="1" applyAlignment="1">
      <alignment/>
    </xf>
    <xf numFmtId="0" fontId="9" fillId="2" borderId="21" xfId="70" applyNumberFormat="1" applyFont="1" applyFill="1" applyBorder="1" applyAlignment="1">
      <alignment/>
    </xf>
    <xf numFmtId="0" fontId="9" fillId="2" borderId="21" xfId="0" applyNumberFormat="1" applyFont="1" applyFill="1" applyBorder="1" applyAlignment="1">
      <alignment/>
    </xf>
    <xf numFmtId="0" fontId="0" fillId="11" borderId="0" xfId="73" applyNumberFormat="1" applyFont="1" applyFill="1" applyAlignment="1">
      <alignment/>
    </xf>
    <xf numFmtId="0" fontId="9" fillId="0" borderId="0" xfId="70" applyNumberFormat="1" applyFont="1" applyFill="1" applyAlignment="1">
      <alignment/>
    </xf>
    <xf numFmtId="0" fontId="0" fillId="11" borderId="0" xfId="73" applyNumberFormat="1" applyFont="1" applyFill="1" applyAlignment="1">
      <alignment/>
    </xf>
    <xf numFmtId="209" fontId="9" fillId="2" borderId="0" xfId="100" applyNumberFormat="1" applyFont="1">
      <alignment/>
      <protection/>
    </xf>
    <xf numFmtId="209" fontId="9" fillId="2" borderId="21" xfId="100" applyNumberFormat="1" applyFont="1" applyBorder="1">
      <alignment/>
      <protection/>
    </xf>
    <xf numFmtId="0" fontId="9" fillId="28" borderId="0" xfId="70" applyNumberFormat="1" applyFont="1" applyFill="1" applyAlignment="1">
      <alignment/>
    </xf>
    <xf numFmtId="209" fontId="9" fillId="28" borderId="0" xfId="100" applyNumberFormat="1" applyFont="1" applyFill="1">
      <alignment/>
      <protection/>
    </xf>
    <xf numFmtId="0" fontId="9" fillId="0" borderId="21" xfId="70" applyNumberFormat="1" applyFont="1" applyFill="1" applyBorder="1" applyAlignment="1">
      <alignment/>
    </xf>
    <xf numFmtId="0" fontId="9" fillId="2" borderId="0" xfId="100" applyNumberFormat="1" applyFont="1">
      <alignment/>
      <protection/>
    </xf>
    <xf numFmtId="0" fontId="9" fillId="0" borderId="0" xfId="70" applyNumberFormat="1" applyFont="1" applyFill="1" applyBorder="1" applyAlignment="1">
      <alignment/>
    </xf>
    <xf numFmtId="0" fontId="9" fillId="2" borderId="0" xfId="100" applyNumberFormat="1" applyFont="1">
      <alignment/>
      <protection/>
    </xf>
    <xf numFmtId="4" fontId="14" fillId="0" borderId="25" xfId="104" applyNumberFormat="1" applyFont="1" applyBorder="1" applyAlignment="1">
      <alignment horizontal="right" vertical="center"/>
      <protection/>
    </xf>
    <xf numFmtId="2" fontId="14" fillId="0" borderId="25" xfId="104" applyNumberFormat="1" applyFont="1" applyBorder="1" applyAlignment="1">
      <alignment horizontal="right" vertical="center"/>
      <protection/>
    </xf>
    <xf numFmtId="4" fontId="30" fillId="0" borderId="25" xfId="104" applyNumberFormat="1" applyFont="1" applyBorder="1" applyAlignment="1">
      <alignment horizontal="right" vertical="center"/>
      <protection/>
    </xf>
    <xf numFmtId="4" fontId="25" fillId="0" borderId="25" xfId="104" applyNumberFormat="1" applyFont="1" applyBorder="1" applyAlignment="1">
      <alignment horizontal="right" vertical="center"/>
      <protection/>
    </xf>
    <xf numFmtId="4" fontId="25" fillId="0" borderId="25" xfId="104" applyNumberFormat="1" applyFont="1" applyFill="1" applyBorder="1" applyAlignment="1">
      <alignment horizontal="right"/>
      <protection/>
    </xf>
    <xf numFmtId="0" fontId="14" fillId="0" borderId="0" xfId="104" applyFont="1" applyBorder="1" applyAlignment="1">
      <alignment horizontal="right"/>
      <protection/>
    </xf>
    <xf numFmtId="4" fontId="25" fillId="0" borderId="25" xfId="104" applyNumberFormat="1" applyFont="1" applyFill="1" applyBorder="1" applyAlignment="1">
      <alignment horizontal="right"/>
      <protection/>
    </xf>
    <xf numFmtId="3" fontId="25" fillId="9" borderId="24" xfId="104" applyNumberFormat="1" applyFont="1" applyFill="1" applyBorder="1" applyAlignment="1">
      <alignment horizontal="right" vertical="center"/>
      <protection/>
    </xf>
    <xf numFmtId="0" fontId="26" fillId="0" borderId="33" xfId="104" applyFont="1" applyBorder="1" applyAlignment="1">
      <alignment horizontal="center" wrapText="1"/>
      <protection/>
    </xf>
    <xf numFmtId="3" fontId="25" fillId="0" borderId="34" xfId="104" applyNumberFormat="1" applyFont="1" applyBorder="1" applyAlignment="1">
      <alignment horizontal="right" vertical="center"/>
      <protection/>
    </xf>
    <xf numFmtId="3" fontId="25" fillId="12" borderId="35" xfId="104" applyNumberFormat="1" applyFont="1" applyFill="1" applyBorder="1" applyAlignment="1">
      <alignment horizontal="right" vertical="center"/>
      <protection/>
    </xf>
    <xf numFmtId="169" fontId="0" fillId="0" borderId="0" xfId="73" applyNumberFormat="1" applyFont="1" applyFill="1" applyAlignment="1">
      <alignment/>
    </xf>
    <xf numFmtId="5" fontId="9" fillId="23" borderId="0" xfId="0" applyNumberFormat="1" applyFont="1" applyFill="1" applyAlignment="1">
      <alignment/>
    </xf>
    <xf numFmtId="0" fontId="20" fillId="2" borderId="0" xfId="0" applyNumberFormat="1" applyFont="1" applyAlignment="1">
      <alignment/>
    </xf>
    <xf numFmtId="5" fontId="21" fillId="2" borderId="0" xfId="0" applyNumberFormat="1" applyFont="1" applyBorder="1" applyAlignment="1" applyProtection="1">
      <alignment/>
      <protection locked="0"/>
    </xf>
    <xf numFmtId="164" fontId="49" fillId="2" borderId="0" xfId="0" applyNumberFormat="1" applyFont="1" applyBorder="1" applyAlignment="1" applyProtection="1">
      <alignment/>
      <protection locked="0"/>
    </xf>
    <xf numFmtId="164" fontId="0" fillId="2" borderId="0" xfId="0" applyNumberFormat="1" applyBorder="1" applyAlignment="1" applyProtection="1">
      <alignment/>
      <protection locked="0"/>
    </xf>
    <xf numFmtId="0" fontId="0" fillId="2" borderId="21" xfId="101" applyNumberFormat="1" applyBorder="1">
      <alignment/>
      <protection/>
    </xf>
    <xf numFmtId="0" fontId="0" fillId="2" borderId="36" xfId="101" applyNumberFormat="1" applyBorder="1">
      <alignment/>
      <protection/>
    </xf>
    <xf numFmtId="0" fontId="0" fillId="2" borderId="26" xfId="101" applyNumberFormat="1" applyBorder="1">
      <alignment/>
      <protection/>
    </xf>
    <xf numFmtId="5" fontId="0" fillId="2" borderId="26" xfId="101" applyNumberFormat="1" applyBorder="1">
      <alignment/>
      <protection/>
    </xf>
    <xf numFmtId="0" fontId="0" fillId="2" borderId="37" xfId="101" applyNumberFormat="1" applyBorder="1">
      <alignment/>
      <protection/>
    </xf>
    <xf numFmtId="0" fontId="13" fillId="2" borderId="27" xfId="101" applyNumberFormat="1" applyFont="1" applyBorder="1">
      <alignment/>
      <protection/>
    </xf>
    <xf numFmtId="0" fontId="0" fillId="2" borderId="0" xfId="101" applyNumberFormat="1" applyBorder="1">
      <alignment/>
      <protection/>
    </xf>
    <xf numFmtId="5" fontId="0" fillId="2" borderId="0" xfId="101" applyNumberFormat="1" applyBorder="1">
      <alignment/>
      <protection/>
    </xf>
    <xf numFmtId="0" fontId="0" fillId="2" borderId="38" xfId="101" applyNumberFormat="1" applyBorder="1">
      <alignment/>
      <protection/>
    </xf>
    <xf numFmtId="0" fontId="0" fillId="2" borderId="39" xfId="101" applyNumberFormat="1" applyBorder="1">
      <alignment/>
      <protection/>
    </xf>
    <xf numFmtId="0" fontId="0" fillId="2" borderId="40" xfId="101" applyNumberFormat="1" applyBorder="1">
      <alignment/>
      <protection/>
    </xf>
    <xf numFmtId="0" fontId="0" fillId="26" borderId="24" xfId="101" applyNumberFormat="1" applyFill="1" applyBorder="1">
      <alignment/>
      <protection/>
    </xf>
    <xf numFmtId="0" fontId="0" fillId="26" borderId="29" xfId="101" applyNumberFormat="1" applyFill="1" applyBorder="1">
      <alignment/>
      <protection/>
    </xf>
    <xf numFmtId="0" fontId="0" fillId="26" borderId="28" xfId="101" applyNumberFormat="1" applyFill="1" applyBorder="1">
      <alignment/>
      <protection/>
    </xf>
    <xf numFmtId="166" fontId="14" fillId="0" borderId="24" xfId="113" applyNumberFormat="1" applyFont="1" applyFill="1" applyBorder="1" applyAlignment="1">
      <alignment horizontal="left" vertical="center"/>
    </xf>
    <xf numFmtId="0" fontId="14" fillId="0" borderId="24" xfId="104" applyFont="1" applyFill="1" applyBorder="1" applyAlignment="1">
      <alignment horizontal="left" vertical="center"/>
      <protection/>
    </xf>
    <xf numFmtId="0" fontId="26" fillId="0" borderId="0" xfId="104" applyFont="1" applyBorder="1" applyAlignment="1">
      <alignment horizontal="center" vertical="center"/>
      <protection/>
    </xf>
    <xf numFmtId="0" fontId="26" fillId="0" borderId="0" xfId="104" applyFont="1" applyFill="1" applyBorder="1" applyAlignment="1">
      <alignment horizontal="center" vertical="center"/>
      <protection/>
    </xf>
    <xf numFmtId="3" fontId="46" fillId="12" borderId="39" xfId="104" applyNumberFormat="1" applyFont="1" applyFill="1" applyBorder="1" applyAlignment="1">
      <alignment horizontal="right" vertical="center"/>
      <protection/>
    </xf>
    <xf numFmtId="164" fontId="8" fillId="2" borderId="0" xfId="0" applyNumberFormat="1" applyFont="1" applyBorder="1" applyAlignment="1">
      <alignment horizontal="right"/>
    </xf>
    <xf numFmtId="164" fontId="2" fillId="2" borderId="0" xfId="0" applyNumberFormat="1" applyFont="1" applyBorder="1" applyAlignment="1">
      <alignment/>
    </xf>
    <xf numFmtId="172" fontId="13" fillId="2" borderId="0" xfId="70" applyNumberFormat="1" applyFont="1" applyFill="1" applyBorder="1" applyAlignment="1">
      <alignment horizontal="right"/>
    </xf>
    <xf numFmtId="164" fontId="0" fillId="2" borderId="0" xfId="0" applyNumberFormat="1" applyBorder="1" applyAlignment="1">
      <alignment vertical="center"/>
    </xf>
    <xf numFmtId="169" fontId="0" fillId="2" borderId="0" xfId="73" applyNumberFormat="1" applyFont="1" applyFill="1" applyBorder="1" applyAlignment="1">
      <alignment/>
    </xf>
    <xf numFmtId="164" fontId="0" fillId="2" borderId="0" xfId="0" applyNumberFormat="1" applyBorder="1" applyAlignment="1">
      <alignment horizontal="left"/>
    </xf>
    <xf numFmtId="164" fontId="0" fillId="0" borderId="0" xfId="0" applyNumberFormat="1" applyFill="1" applyBorder="1" applyAlignment="1">
      <alignment/>
    </xf>
    <xf numFmtId="164" fontId="10" fillId="2" borderId="0" xfId="0" applyNumberFormat="1" applyFont="1" applyBorder="1" applyAlignment="1">
      <alignment/>
    </xf>
    <xf numFmtId="9" fontId="0" fillId="2" borderId="0" xfId="0" applyNumberFormat="1" applyBorder="1" applyAlignment="1">
      <alignment/>
    </xf>
    <xf numFmtId="5" fontId="0" fillId="2" borderId="0" xfId="0" applyNumberFormat="1" applyBorder="1" applyAlignment="1">
      <alignment/>
    </xf>
    <xf numFmtId="9" fontId="10" fillId="0" borderId="0" xfId="103" applyNumberFormat="1" applyFont="1" applyFill="1" applyBorder="1" applyAlignment="1" applyProtection="1">
      <alignment/>
      <protection locked="0"/>
    </xf>
    <xf numFmtId="164" fontId="0" fillId="2" borderId="0" xfId="0" applyBorder="1" applyAlignment="1">
      <alignment/>
    </xf>
    <xf numFmtId="164" fontId="3" fillId="2" borderId="0" xfId="0" applyNumberFormat="1" applyFont="1" applyBorder="1" applyAlignment="1">
      <alignment/>
    </xf>
    <xf numFmtId="166" fontId="0" fillId="2" borderId="0" xfId="0" applyNumberFormat="1" applyBorder="1" applyAlignment="1" applyProtection="1">
      <alignment/>
      <protection locked="0"/>
    </xf>
    <xf numFmtId="164" fontId="14" fillId="2" borderId="0" xfId="0" applyNumberFormat="1" applyFont="1" applyBorder="1" applyAlignment="1">
      <alignment/>
    </xf>
    <xf numFmtId="5" fontId="0" fillId="2" borderId="0" xfId="0" applyNumberFormat="1" applyBorder="1" applyAlignment="1" applyProtection="1">
      <alignment/>
      <protection locked="0"/>
    </xf>
    <xf numFmtId="164" fontId="41" fillId="0" borderId="0" xfId="0" applyNumberFormat="1" applyFont="1" applyFill="1" applyBorder="1" applyAlignment="1" applyProtection="1">
      <alignment/>
      <protection locked="0"/>
    </xf>
    <xf numFmtId="164" fontId="23" fillId="29" borderId="0" xfId="0" applyNumberFormat="1" applyFont="1" applyFill="1" applyBorder="1" applyAlignment="1">
      <alignment/>
    </xf>
    <xf numFmtId="164" fontId="41" fillId="29" borderId="0" xfId="0" applyNumberFormat="1" applyFont="1" applyFill="1" applyBorder="1" applyAlignment="1">
      <alignment/>
    </xf>
    <xf numFmtId="164" fontId="13" fillId="2" borderId="0" xfId="0" applyNumberFormat="1" applyFont="1" applyBorder="1" applyAlignment="1">
      <alignment/>
    </xf>
    <xf numFmtId="164" fontId="0" fillId="2" borderId="21" xfId="0" applyNumberFormat="1" applyBorder="1" applyAlignment="1">
      <alignment/>
    </xf>
    <xf numFmtId="169" fontId="0" fillId="2" borderId="0" xfId="0" applyNumberFormat="1" applyBorder="1" applyAlignment="1">
      <alignment/>
    </xf>
    <xf numFmtId="5" fontId="22" fillId="2" borderId="0" xfId="0" applyNumberFormat="1" applyFont="1" applyBorder="1" applyAlignment="1">
      <alignment/>
    </xf>
    <xf numFmtId="5" fontId="22" fillId="2" borderId="0" xfId="0" applyNumberFormat="1" applyFont="1" applyBorder="1" applyAlignment="1" applyProtection="1">
      <alignment horizontal="center"/>
      <protection locked="0"/>
    </xf>
    <xf numFmtId="164" fontId="22" fillId="2" borderId="0" xfId="0" applyNumberFormat="1" applyFont="1" applyBorder="1" applyAlignment="1" applyProtection="1">
      <alignment horizontal="center"/>
      <protection locked="0"/>
    </xf>
    <xf numFmtId="164" fontId="2" fillId="2" borderId="0" xfId="0" applyNumberFormat="1" applyFont="1" applyBorder="1" applyAlignment="1">
      <alignment/>
    </xf>
    <xf numFmtId="164" fontId="51" fillId="2" borderId="0" xfId="0" applyNumberFormat="1" applyFont="1" applyBorder="1" applyAlignment="1">
      <alignment/>
    </xf>
    <xf numFmtId="164" fontId="48" fillId="2" borderId="0" xfId="0" applyNumberFormat="1" applyFont="1" applyBorder="1" applyAlignment="1">
      <alignment/>
    </xf>
    <xf numFmtId="167" fontId="2" fillId="2" borderId="0" xfId="0" applyNumberFormat="1" applyFont="1" applyBorder="1" applyAlignment="1">
      <alignment horizontal="right"/>
    </xf>
    <xf numFmtId="164" fontId="0" fillId="2" borderId="0" xfId="0" applyNumberFormat="1" applyBorder="1" applyAlignment="1">
      <alignment horizontal="right"/>
    </xf>
    <xf numFmtId="167" fontId="2" fillId="2" borderId="0" xfId="0" applyNumberFormat="1" applyFont="1" applyBorder="1" applyAlignment="1">
      <alignment horizontal="left"/>
    </xf>
    <xf numFmtId="164" fontId="13" fillId="0" borderId="0" xfId="0" applyNumberFormat="1" applyFont="1" applyFill="1" applyBorder="1" applyAlignment="1">
      <alignment/>
    </xf>
    <xf numFmtId="164" fontId="13" fillId="2" borderId="0" xfId="0" applyNumberFormat="1" applyFont="1" applyBorder="1" applyAlignment="1">
      <alignment vertical="top"/>
    </xf>
    <xf numFmtId="164" fontId="37" fillId="2" borderId="0" xfId="0" applyNumberFormat="1" applyFont="1" applyBorder="1" applyAlignment="1">
      <alignment/>
    </xf>
    <xf numFmtId="37" fontId="0" fillId="2" borderId="0" xfId="0" applyNumberFormat="1" applyBorder="1" applyAlignment="1">
      <alignment/>
    </xf>
    <xf numFmtId="164" fontId="22" fillId="2" borderId="0" xfId="0" applyNumberFormat="1" applyFont="1" applyBorder="1" applyAlignment="1">
      <alignment horizontal="center"/>
    </xf>
    <xf numFmtId="37" fontId="53" fillId="2" borderId="0" xfId="0" applyNumberFormat="1" applyFont="1" applyBorder="1" applyAlignment="1">
      <alignment horizontal="left" wrapText="1"/>
    </xf>
    <xf numFmtId="164" fontId="0" fillId="2" borderId="0" xfId="0" applyNumberFormat="1" applyBorder="1" applyAlignment="1" applyProtection="1">
      <alignment horizontal="left"/>
      <protection locked="0"/>
    </xf>
    <xf numFmtId="164" fontId="10" fillId="2" borderId="0" xfId="0" applyNumberFormat="1" applyFont="1" applyBorder="1" applyAlignment="1">
      <alignment horizontal="center"/>
    </xf>
    <xf numFmtId="164" fontId="13" fillId="2" borderId="0" xfId="0" applyNumberFormat="1" applyFont="1" applyBorder="1" applyAlignment="1">
      <alignment horizontal="left"/>
    </xf>
    <xf numFmtId="5" fontId="21" fillId="2" borderId="0" xfId="0" applyNumberFormat="1" applyFont="1" applyBorder="1" applyAlignment="1" applyProtection="1">
      <alignment horizontal="left"/>
      <protection locked="0"/>
    </xf>
    <xf numFmtId="164" fontId="25" fillId="2" borderId="0" xfId="0" applyNumberFormat="1" applyFont="1" applyBorder="1" applyAlignment="1">
      <alignment/>
    </xf>
    <xf numFmtId="164" fontId="50" fillId="2" borderId="0" xfId="0" applyNumberFormat="1" applyFont="1" applyBorder="1" applyAlignment="1" applyProtection="1">
      <alignment horizontal="center"/>
      <protection locked="0"/>
    </xf>
    <xf numFmtId="164" fontId="18" fillId="2" borderId="0" xfId="0" applyNumberFormat="1" applyFont="1" applyBorder="1" applyAlignment="1" applyProtection="1">
      <alignment horizontal="right"/>
      <protection locked="0"/>
    </xf>
    <xf numFmtId="164" fontId="0" fillId="2" borderId="0" xfId="0" applyNumberFormat="1" applyFont="1" applyBorder="1" applyAlignment="1" applyProtection="1">
      <alignment horizontal="center"/>
      <protection locked="0"/>
    </xf>
    <xf numFmtId="166" fontId="0" fillId="26" borderId="0" xfId="0" applyNumberFormat="1" applyFill="1" applyBorder="1" applyAlignment="1" applyProtection="1">
      <alignment/>
      <protection locked="0"/>
    </xf>
    <xf numFmtId="5" fontId="13" fillId="2" borderId="0" xfId="0" applyNumberFormat="1" applyFont="1" applyBorder="1" applyAlignment="1" applyProtection="1">
      <alignment/>
      <protection locked="0"/>
    </xf>
    <xf numFmtId="164" fontId="13" fillId="2" borderId="0" xfId="0" applyNumberFormat="1" applyFont="1" applyBorder="1" applyAlignment="1" applyProtection="1">
      <alignment/>
      <protection locked="0"/>
    </xf>
    <xf numFmtId="164" fontId="25" fillId="29" borderId="0" xfId="0" applyNumberFormat="1" applyFont="1" applyFill="1" applyBorder="1" applyAlignment="1">
      <alignment/>
    </xf>
    <xf numFmtId="164" fontId="0" fillId="29" borderId="0" xfId="0" applyNumberFormat="1" applyFill="1" applyBorder="1" applyAlignment="1">
      <alignment/>
    </xf>
    <xf numFmtId="164" fontId="13" fillId="2" borderId="0" xfId="0" applyNumberFormat="1" applyFont="1" applyBorder="1" applyAlignment="1">
      <alignment horizontal="right"/>
    </xf>
    <xf numFmtId="164" fontId="41" fillId="2" borderId="0" xfId="0" applyNumberFormat="1" applyFont="1" applyBorder="1" applyAlignment="1" applyProtection="1">
      <alignment horizontal="right"/>
      <protection locked="0"/>
    </xf>
    <xf numFmtId="164" fontId="8" fillId="2" borderId="0" xfId="0" applyNumberFormat="1" applyFont="1" applyBorder="1" applyAlignment="1">
      <alignment/>
    </xf>
    <xf numFmtId="164" fontId="43" fillId="2" borderId="0" xfId="0" applyNumberFormat="1" applyFont="1" applyBorder="1" applyAlignment="1">
      <alignment/>
    </xf>
    <xf numFmtId="164" fontId="3" fillId="2" borderId="0" xfId="0" applyNumberFormat="1" applyFont="1" applyBorder="1" applyAlignment="1">
      <alignment/>
    </xf>
    <xf numFmtId="171" fontId="3" fillId="5" borderId="0" xfId="73" applyNumberFormat="1" applyFont="1" applyFill="1" applyBorder="1" applyAlignment="1">
      <alignment/>
    </xf>
    <xf numFmtId="171" fontId="24" fillId="2" borderId="0" xfId="73" applyNumberFormat="1" applyFont="1" applyFill="1" applyBorder="1" applyAlignment="1">
      <alignment/>
    </xf>
    <xf numFmtId="164" fontId="42" fillId="2" borderId="0" xfId="0" applyNumberFormat="1" applyFont="1" applyBorder="1" applyAlignment="1">
      <alignment/>
    </xf>
    <xf numFmtId="164" fontId="0" fillId="2" borderId="0" xfId="0" applyNumberFormat="1" applyBorder="1" applyAlignment="1" quotePrefix="1">
      <alignment/>
    </xf>
    <xf numFmtId="166" fontId="0" fillId="2" borderId="0" xfId="113" applyNumberFormat="1" applyFont="1" applyFill="1" applyBorder="1" applyAlignment="1">
      <alignment/>
    </xf>
    <xf numFmtId="171" fontId="0" fillId="2" borderId="0" xfId="73" applyNumberFormat="1" applyFont="1" applyFill="1" applyBorder="1" applyAlignment="1">
      <alignment/>
    </xf>
    <xf numFmtId="164" fontId="0" fillId="30" borderId="0" xfId="0" applyNumberFormat="1" applyFill="1" applyBorder="1" applyAlignment="1">
      <alignment/>
    </xf>
    <xf numFmtId="164" fontId="10" fillId="2" borderId="0" xfId="0" applyNumberFormat="1" applyFont="1" applyBorder="1" applyAlignment="1">
      <alignment/>
    </xf>
    <xf numFmtId="0" fontId="11" fillId="0" borderId="0" xfId="0" applyNumberFormat="1" applyFont="1" applyFill="1" applyBorder="1" applyAlignment="1">
      <alignment/>
    </xf>
    <xf numFmtId="164" fontId="41" fillId="2" borderId="0" xfId="0" applyNumberFormat="1" applyFont="1" applyBorder="1" applyAlignment="1">
      <alignment/>
    </xf>
    <xf numFmtId="164" fontId="23" fillId="2" borderId="0" xfId="0" applyNumberFormat="1" applyFont="1" applyBorder="1" applyAlignment="1">
      <alignment/>
    </xf>
    <xf numFmtId="164" fontId="13" fillId="29" borderId="0" xfId="0" applyNumberFormat="1" applyFont="1" applyFill="1" applyBorder="1" applyAlignment="1">
      <alignment/>
    </xf>
    <xf numFmtId="172" fontId="21" fillId="2" borderId="0" xfId="70" applyNumberFormat="1" applyFont="1" applyFill="1" applyBorder="1" applyAlignment="1">
      <alignment/>
    </xf>
    <xf numFmtId="171" fontId="8" fillId="2" borderId="0" xfId="73" applyNumberFormat="1" applyFont="1" applyFill="1" applyBorder="1" applyAlignment="1">
      <alignment/>
    </xf>
    <xf numFmtId="169" fontId="13" fillId="2" borderId="0" xfId="0" applyNumberFormat="1" applyFont="1" applyBorder="1" applyAlignment="1">
      <alignment/>
    </xf>
    <xf numFmtId="9" fontId="0" fillId="2" borderId="0" xfId="0" applyNumberFormat="1" applyFont="1" applyBorder="1" applyAlignment="1">
      <alignment/>
    </xf>
    <xf numFmtId="5" fontId="13" fillId="2" borderId="0" xfId="0" applyNumberFormat="1" applyFont="1" applyBorder="1" applyAlignment="1">
      <alignment horizontal="center"/>
    </xf>
    <xf numFmtId="164" fontId="0" fillId="2" borderId="21" xfId="0" applyNumberFormat="1" applyBorder="1" applyAlignment="1" applyProtection="1">
      <alignment horizontal="center"/>
      <protection locked="0"/>
    </xf>
    <xf numFmtId="5" fontId="0" fillId="2" borderId="21" xfId="0" applyNumberFormat="1" applyBorder="1" applyAlignment="1" applyProtection="1">
      <alignment horizontal="center"/>
      <protection locked="0"/>
    </xf>
    <xf numFmtId="164" fontId="0" fillId="2" borderId="21" xfId="0" applyNumberFormat="1" applyBorder="1" applyAlignment="1">
      <alignment horizontal="center"/>
    </xf>
    <xf numFmtId="9" fontId="0" fillId="2" borderId="21" xfId="0" applyNumberFormat="1" applyBorder="1" applyAlignment="1">
      <alignment/>
    </xf>
    <xf numFmtId="5" fontId="22" fillId="2" borderId="21" xfId="0" applyNumberFormat="1" applyFont="1" applyBorder="1" applyAlignment="1">
      <alignment/>
    </xf>
    <xf numFmtId="164" fontId="0" fillId="2" borderId="41" xfId="0" applyNumberFormat="1" applyBorder="1" applyAlignment="1">
      <alignment/>
    </xf>
    <xf numFmtId="164" fontId="0" fillId="2" borderId="41" xfId="0" applyNumberFormat="1" applyBorder="1" applyAlignment="1">
      <alignment horizontal="center" wrapText="1"/>
    </xf>
    <xf numFmtId="5" fontId="0" fillId="2" borderId="41" xfId="0" applyNumberFormat="1" applyBorder="1" applyAlignment="1">
      <alignment/>
    </xf>
    <xf numFmtId="5" fontId="0" fillId="2" borderId="42" xfId="0" applyNumberFormat="1" applyBorder="1" applyAlignment="1">
      <alignment/>
    </xf>
    <xf numFmtId="5" fontId="13" fillId="2" borderId="41" xfId="0" applyNumberFormat="1" applyFont="1" applyBorder="1" applyAlignment="1">
      <alignment/>
    </xf>
    <xf numFmtId="5" fontId="0" fillId="2" borderId="41" xfId="105" applyNumberFormat="1" applyFont="1" applyBorder="1" applyAlignment="1">
      <alignment/>
      <protection/>
    </xf>
    <xf numFmtId="5" fontId="0" fillId="2" borderId="41" xfId="105" applyNumberFormat="1" applyBorder="1" applyAlignment="1">
      <alignment/>
      <protection/>
    </xf>
    <xf numFmtId="5" fontId="22" fillId="0" borderId="41" xfId="0" applyNumberFormat="1" applyFont="1" applyFill="1" applyBorder="1" applyAlignment="1">
      <alignment/>
    </xf>
    <xf numFmtId="5" fontId="0" fillId="0" borderId="41" xfId="0" applyNumberFormat="1" applyFill="1" applyBorder="1" applyAlignment="1">
      <alignment/>
    </xf>
    <xf numFmtId="5" fontId="41" fillId="23" borderId="41" xfId="0" applyNumberFormat="1" applyFont="1" applyFill="1" applyBorder="1" applyAlignment="1" applyProtection="1">
      <alignment/>
      <protection locked="0"/>
    </xf>
    <xf numFmtId="169" fontId="0" fillId="26" borderId="41" xfId="0" applyNumberFormat="1" applyFill="1" applyBorder="1" applyAlignment="1" applyProtection="1">
      <alignment/>
      <protection locked="0"/>
    </xf>
    <xf numFmtId="5" fontId="13" fillId="2" borderId="41" xfId="0" applyNumberFormat="1" applyFont="1" applyBorder="1" applyAlignment="1" applyProtection="1">
      <alignment/>
      <protection locked="0"/>
    </xf>
    <xf numFmtId="5" fontId="14" fillId="2" borderId="41" xfId="0" applyNumberFormat="1" applyFont="1" applyBorder="1" applyAlignment="1">
      <alignment/>
    </xf>
    <xf numFmtId="5" fontId="0" fillId="29" borderId="41" xfId="0" applyNumberFormat="1" applyFill="1" applyBorder="1" applyAlignment="1">
      <alignment/>
    </xf>
    <xf numFmtId="171" fontId="3" fillId="0" borderId="41" xfId="73" applyNumberFormat="1" applyFont="1" applyFill="1" applyBorder="1" applyAlignment="1">
      <alignment/>
    </xf>
    <xf numFmtId="171" fontId="24" fillId="2" borderId="41" xfId="73" applyNumberFormat="1" applyFont="1" applyFill="1" applyBorder="1" applyAlignment="1">
      <alignment/>
    </xf>
    <xf numFmtId="171" fontId="41" fillId="23" borderId="41" xfId="0" applyNumberFormat="1" applyFont="1" applyFill="1" applyBorder="1" applyAlignment="1" applyProtection="1">
      <alignment/>
      <protection locked="0"/>
    </xf>
    <xf numFmtId="171" fontId="41" fillId="0" borderId="41" xfId="0" applyNumberFormat="1" applyFont="1" applyFill="1" applyBorder="1" applyAlignment="1" applyProtection="1">
      <alignment/>
      <protection locked="0"/>
    </xf>
    <xf numFmtId="5" fontId="0" fillId="2" borderId="41" xfId="0" applyNumberFormat="1" applyBorder="1" applyAlignment="1" applyProtection="1">
      <alignment/>
      <protection locked="0"/>
    </xf>
    <xf numFmtId="171" fontId="14" fillId="2" borderId="41" xfId="0" applyNumberFormat="1" applyFont="1" applyBorder="1" applyAlignment="1">
      <alignment/>
    </xf>
    <xf numFmtId="5" fontId="8" fillId="0" borderId="41" xfId="0" applyNumberFormat="1" applyFont="1" applyFill="1" applyBorder="1" applyAlignment="1">
      <alignment/>
    </xf>
    <xf numFmtId="171" fontId="0" fillId="2" borderId="41" xfId="73" applyNumberFormat="1" applyFont="1" applyFill="1" applyBorder="1" applyAlignment="1">
      <alignment/>
    </xf>
    <xf numFmtId="164" fontId="0" fillId="2" borderId="41" xfId="0" applyNumberFormat="1" applyBorder="1" applyAlignment="1">
      <alignment horizontal="right"/>
    </xf>
    <xf numFmtId="169" fontId="0" fillId="2" borderId="41" xfId="0" applyNumberFormat="1" applyBorder="1" applyAlignment="1">
      <alignment/>
    </xf>
    <xf numFmtId="164" fontId="0" fillId="30" borderId="41" xfId="0" applyNumberFormat="1" applyFill="1" applyBorder="1" applyAlignment="1">
      <alignment/>
    </xf>
    <xf numFmtId="171" fontId="3" fillId="5" borderId="41" xfId="73" applyNumberFormat="1" applyFont="1" applyFill="1" applyBorder="1" applyAlignment="1">
      <alignment/>
    </xf>
    <xf numFmtId="5" fontId="13" fillId="23" borderId="41" xfId="0" applyNumberFormat="1" applyFont="1" applyFill="1" applyBorder="1" applyAlignment="1" applyProtection="1">
      <alignment/>
      <protection locked="0"/>
    </xf>
    <xf numFmtId="164" fontId="0" fillId="29" borderId="41" xfId="0" applyNumberFormat="1" applyFill="1" applyBorder="1" applyAlignment="1">
      <alignment/>
    </xf>
    <xf numFmtId="171" fontId="13" fillId="0" borderId="41" xfId="0" applyNumberFormat="1" applyFont="1" applyFill="1" applyBorder="1" applyAlignment="1" applyProtection="1">
      <alignment/>
      <protection locked="0"/>
    </xf>
    <xf numFmtId="5" fontId="13" fillId="0" borderId="41" xfId="0" applyNumberFormat="1" applyFont="1" applyFill="1" applyBorder="1" applyAlignment="1" applyProtection="1">
      <alignment/>
      <protection locked="0"/>
    </xf>
    <xf numFmtId="164" fontId="13" fillId="2" borderId="41" xfId="0" applyNumberFormat="1" applyFont="1" applyBorder="1" applyAlignment="1">
      <alignment/>
    </xf>
    <xf numFmtId="164" fontId="0" fillId="2" borderId="21" xfId="0" applyNumberFormat="1" applyBorder="1" applyAlignment="1" applyProtection="1">
      <alignment/>
      <protection locked="0"/>
    </xf>
    <xf numFmtId="0" fontId="0" fillId="2" borderId="21" xfId="0" applyNumberFormat="1" applyBorder="1" applyAlignment="1">
      <alignment horizontal="center"/>
    </xf>
    <xf numFmtId="164" fontId="0" fillId="0" borderId="21" xfId="0" applyNumberFormat="1" applyFill="1" applyBorder="1" applyAlignment="1">
      <alignment/>
    </xf>
    <xf numFmtId="5" fontId="0" fillId="2" borderId="21" xfId="0" applyNumberFormat="1" applyBorder="1" applyAlignment="1">
      <alignment horizontal="center"/>
    </xf>
    <xf numFmtId="5" fontId="0" fillId="0" borderId="42" xfId="105" applyNumberFormat="1" applyFont="1" applyFill="1" applyBorder="1" applyAlignment="1">
      <alignment/>
      <protection/>
    </xf>
    <xf numFmtId="5" fontId="0" fillId="0" borderId="42" xfId="105" applyNumberFormat="1" applyFill="1" applyBorder="1" applyAlignment="1">
      <alignment/>
      <protection/>
    </xf>
    <xf numFmtId="169" fontId="0" fillId="0" borderId="42" xfId="0" applyNumberFormat="1" applyFill="1" applyBorder="1" applyAlignment="1">
      <alignment/>
    </xf>
    <xf numFmtId="5" fontId="13" fillId="2" borderId="41" xfId="105" applyNumberFormat="1" applyFont="1" applyBorder="1" applyAlignment="1">
      <alignment/>
      <protection/>
    </xf>
    <xf numFmtId="169" fontId="13" fillId="2" borderId="41" xfId="0" applyNumberFormat="1" applyFont="1" applyBorder="1" applyAlignment="1">
      <alignment/>
    </xf>
    <xf numFmtId="5" fontId="25" fillId="2" borderId="41" xfId="0" applyNumberFormat="1" applyFont="1" applyBorder="1" applyAlignment="1">
      <alignment/>
    </xf>
    <xf numFmtId="164" fontId="0" fillId="2" borderId="24" xfId="0" applyNumberFormat="1" applyBorder="1" applyAlignment="1">
      <alignment horizontal="left" wrapText="1"/>
    </xf>
    <xf numFmtId="164" fontId="0" fillId="2" borderId="29" xfId="0" applyNumberFormat="1" applyBorder="1" applyAlignment="1">
      <alignment horizontal="center" wrapText="1"/>
    </xf>
    <xf numFmtId="164" fontId="22" fillId="2" borderId="29" xfId="0" applyNumberFormat="1" applyFont="1" applyBorder="1" applyAlignment="1">
      <alignment horizontal="center" wrapText="1"/>
    </xf>
    <xf numFmtId="164" fontId="52" fillId="2" borderId="29" xfId="0" applyNumberFormat="1" applyFont="1" applyBorder="1" applyAlignment="1">
      <alignment horizontal="center" wrapText="1"/>
    </xf>
    <xf numFmtId="164" fontId="13" fillId="2" borderId="43" xfId="0" applyNumberFormat="1" applyFont="1" applyBorder="1" applyAlignment="1">
      <alignment horizontal="center" wrapText="1"/>
    </xf>
    <xf numFmtId="164" fontId="13" fillId="2" borderId="44" xfId="0" applyNumberFormat="1" applyFont="1" applyBorder="1" applyAlignment="1">
      <alignment horizontal="center" wrapText="1"/>
    </xf>
    <xf numFmtId="164" fontId="72" fillId="2" borderId="7" xfId="98" applyNumberFormat="1" applyFont="1" applyBorder="1" applyAlignment="1">
      <alignment vertical="top"/>
      <protection/>
    </xf>
    <xf numFmtId="164" fontId="71" fillId="0" borderId="45" xfId="98" applyNumberFormat="1" applyFont="1" applyFill="1" applyBorder="1" applyAlignment="1">
      <alignment horizontal="center" wrapText="1"/>
      <protection/>
    </xf>
    <xf numFmtId="169" fontId="72" fillId="2" borderId="46" xfId="98" applyNumberFormat="1" applyFont="1" applyBorder="1" applyAlignment="1">
      <alignment vertical="top"/>
      <protection/>
    </xf>
    <xf numFmtId="9" fontId="72" fillId="2" borderId="46" xfId="114" applyFont="1" applyFill="1" applyBorder="1" applyAlignment="1">
      <alignment vertical="top"/>
    </xf>
    <xf numFmtId="164" fontId="72" fillId="2" borderId="46" xfId="98" applyNumberFormat="1" applyFont="1" applyBorder="1" applyAlignment="1">
      <alignment horizontal="center" vertical="top"/>
      <protection/>
    </xf>
    <xf numFmtId="169" fontId="72" fillId="2" borderId="47" xfId="98" applyNumberFormat="1" applyFont="1" applyBorder="1" applyAlignment="1">
      <alignment horizontal="right" vertical="top"/>
      <protection/>
    </xf>
    <xf numFmtId="164" fontId="0" fillId="2" borderId="0" xfId="98" applyNumberFormat="1" applyBorder="1" applyAlignment="1">
      <alignment horizontal="center" vertical="top"/>
      <protection/>
    </xf>
    <xf numFmtId="164" fontId="0" fillId="2" borderId="7" xfId="98" applyNumberFormat="1" applyBorder="1" applyAlignment="1">
      <alignment horizontal="center" vertical="top"/>
      <protection/>
    </xf>
    <xf numFmtId="169" fontId="72" fillId="2" borderId="7" xfId="98" applyNumberFormat="1" applyFont="1" applyBorder="1" applyAlignment="1">
      <alignment vertical="top" wrapText="1"/>
      <protection/>
    </xf>
    <xf numFmtId="169" fontId="72" fillId="0" borderId="7" xfId="98" applyNumberFormat="1" applyFont="1" applyFill="1" applyBorder="1" applyAlignment="1">
      <alignment vertical="top"/>
      <protection/>
    </xf>
    <xf numFmtId="164" fontId="72" fillId="0" borderId="7" xfId="98" applyNumberFormat="1" applyFont="1" applyFill="1" applyBorder="1" applyAlignment="1">
      <alignment vertical="top"/>
      <protection/>
    </xf>
    <xf numFmtId="164" fontId="72" fillId="2" borderId="46" xfId="98" applyNumberFormat="1" applyFont="1" applyBorder="1" applyAlignment="1">
      <alignment vertical="top"/>
      <protection/>
    </xf>
    <xf numFmtId="164" fontId="71" fillId="2" borderId="7" xfId="98" applyNumberFormat="1" applyFont="1" applyBorder="1" applyAlignment="1">
      <alignment horizontal="center" vertical="top" wrapText="1"/>
      <protection/>
    </xf>
    <xf numFmtId="9" fontId="71" fillId="0" borderId="45" xfId="114" applyFont="1" applyFill="1" applyBorder="1" applyAlignment="1">
      <alignment horizontal="center" wrapText="1"/>
    </xf>
    <xf numFmtId="169" fontId="71" fillId="0" borderId="45" xfId="98" applyNumberFormat="1" applyFont="1" applyFill="1" applyBorder="1" applyAlignment="1">
      <alignment horizontal="center" wrapText="1"/>
      <protection/>
    </xf>
    <xf numFmtId="169" fontId="71" fillId="0" borderId="7" xfId="98" applyNumberFormat="1" applyFont="1" applyFill="1" applyBorder="1" applyAlignment="1">
      <alignment horizontal="center" vertical="top" wrapText="1"/>
      <protection/>
    </xf>
    <xf numFmtId="164" fontId="71" fillId="0" borderId="7" xfId="98" applyNumberFormat="1" applyFont="1" applyFill="1" applyBorder="1" applyAlignment="1">
      <alignment horizontal="center" vertical="top" wrapText="1"/>
      <protection/>
    </xf>
    <xf numFmtId="164" fontId="72" fillId="0" borderId="48" xfId="98" applyNumberFormat="1" applyFont="1" applyFill="1" applyBorder="1" applyAlignment="1">
      <alignment vertical="top"/>
      <protection/>
    </xf>
    <xf numFmtId="169" fontId="72" fillId="0" borderId="48" xfId="98" applyNumberFormat="1" applyFont="1" applyFill="1" applyBorder="1" applyAlignment="1">
      <alignment vertical="top"/>
      <protection/>
    </xf>
    <xf numFmtId="9" fontId="72" fillId="0" borderId="48" xfId="114" applyFont="1" applyFill="1" applyBorder="1" applyAlignment="1">
      <alignment vertical="top"/>
    </xf>
    <xf numFmtId="164" fontId="72" fillId="0" borderId="48" xfId="98" applyNumberFormat="1" applyFont="1" applyFill="1" applyBorder="1" applyAlignment="1">
      <alignment horizontal="center" vertical="top"/>
      <protection/>
    </xf>
    <xf numFmtId="169" fontId="72" fillId="0" borderId="48" xfId="98" applyNumberFormat="1" applyFont="1" applyFill="1" applyBorder="1" applyAlignment="1">
      <alignment horizontal="right" vertical="top"/>
      <protection/>
    </xf>
    <xf numFmtId="164" fontId="0" fillId="0" borderId="0" xfId="98" applyNumberFormat="1" applyFill="1" applyBorder="1" applyAlignment="1">
      <alignment horizontal="center" vertical="top"/>
      <protection/>
    </xf>
    <xf numFmtId="169" fontId="72" fillId="0" borderId="7" xfId="98" applyNumberFormat="1" applyFont="1" applyFill="1" applyBorder="1" applyAlignment="1">
      <alignment vertical="top" wrapText="1"/>
      <protection/>
    </xf>
    <xf numFmtId="164" fontId="71" fillId="2" borderId="7" xfId="98" applyNumberFormat="1" applyFont="1" applyBorder="1" applyAlignment="1">
      <alignment vertical="top"/>
      <protection/>
    </xf>
    <xf numFmtId="169" fontId="72" fillId="2" borderId="7" xfId="98" applyNumberFormat="1" applyFont="1" applyBorder="1" applyAlignment="1">
      <alignment vertical="top"/>
      <protection/>
    </xf>
    <xf numFmtId="9" fontId="71" fillId="2" borderId="48" xfId="114" applyFont="1" applyFill="1" applyBorder="1" applyAlignment="1">
      <alignment vertical="top"/>
    </xf>
    <xf numFmtId="164" fontId="0" fillId="2" borderId="48" xfId="98" applyNumberFormat="1" applyFont="1" applyBorder="1" applyAlignment="1">
      <alignment horizontal="right" vertical="top"/>
      <protection/>
    </xf>
    <xf numFmtId="43" fontId="71" fillId="2" borderId="48" xfId="72" applyFont="1" applyFill="1" applyBorder="1" applyAlignment="1">
      <alignment vertical="top"/>
    </xf>
    <xf numFmtId="169" fontId="71" fillId="2" borderId="48" xfId="98" applyNumberFormat="1" applyFont="1" applyBorder="1" applyAlignment="1">
      <alignment horizontal="right" vertical="top"/>
      <protection/>
    </xf>
    <xf numFmtId="9" fontId="72" fillId="2" borderId="7" xfId="114" applyFont="1" applyFill="1" applyBorder="1" applyAlignment="1">
      <alignment vertical="top"/>
    </xf>
    <xf numFmtId="164" fontId="72" fillId="2" borderId="7" xfId="98" applyNumberFormat="1" applyFont="1" applyBorder="1" applyAlignment="1">
      <alignment horizontal="center" vertical="top"/>
      <protection/>
    </xf>
    <xf numFmtId="169" fontId="72" fillId="2" borderId="7" xfId="98" applyNumberFormat="1" applyFont="1" applyBorder="1" applyAlignment="1">
      <alignment horizontal="right" vertical="top"/>
      <protection/>
    </xf>
    <xf numFmtId="169" fontId="72" fillId="0" borderId="49" xfId="98" applyNumberFormat="1" applyFont="1" applyFill="1" applyBorder="1" applyAlignment="1">
      <alignment vertical="top" wrapText="1"/>
      <protection/>
    </xf>
    <xf numFmtId="164" fontId="71" fillId="2" borderId="49" xfId="98" applyNumberFormat="1" applyFont="1" applyBorder="1" applyAlignment="1">
      <alignment horizontal="right" vertical="top"/>
      <protection/>
    </xf>
    <xf numFmtId="169" fontId="71" fillId="2" borderId="7" xfId="98" applyNumberFormat="1" applyFont="1" applyBorder="1" applyAlignment="1">
      <alignment horizontal="right" vertical="top"/>
      <protection/>
    </xf>
    <xf numFmtId="169" fontId="72" fillId="2" borderId="45" xfId="98" applyNumberFormat="1" applyFont="1" applyBorder="1" applyAlignment="1">
      <alignment horizontal="right" vertical="top"/>
      <protection/>
    </xf>
    <xf numFmtId="169" fontId="73" fillId="2" borderId="7" xfId="98" applyNumberFormat="1" applyFont="1" applyBorder="1" applyAlignment="1">
      <alignment horizontal="center" vertical="top"/>
      <protection/>
    </xf>
    <xf numFmtId="9" fontId="73" fillId="2" borderId="7" xfId="114" applyFont="1" applyFill="1" applyBorder="1" applyAlignment="1">
      <alignment horizontal="center" vertical="top"/>
    </xf>
    <xf numFmtId="164" fontId="73" fillId="2" borderId="7" xfId="98" applyNumberFormat="1" applyFont="1" applyBorder="1" applyAlignment="1">
      <alignment horizontal="center" vertical="top"/>
      <protection/>
    </xf>
    <xf numFmtId="169" fontId="72" fillId="2" borderId="48" xfId="98" applyNumberFormat="1" applyFont="1" applyBorder="1" applyAlignment="1">
      <alignment horizontal="right" vertical="top"/>
      <protection/>
    </xf>
    <xf numFmtId="169" fontId="72" fillId="2" borderId="46" xfId="98" applyNumberFormat="1" applyFont="1" applyBorder="1" applyAlignment="1">
      <alignment horizontal="right" vertical="top"/>
      <protection/>
    </xf>
    <xf numFmtId="164" fontId="72" fillId="2" borderId="48" xfId="98" applyNumberFormat="1" applyFont="1" applyBorder="1" applyAlignment="1">
      <alignment horizontal="center" vertical="top"/>
      <protection/>
    </xf>
    <xf numFmtId="164" fontId="72" fillId="2" borderId="7" xfId="98" applyNumberFormat="1" applyFont="1" applyBorder="1" applyAlignment="1">
      <alignment horizontal="right" vertical="top"/>
      <protection/>
    </xf>
    <xf numFmtId="169" fontId="72" fillId="2" borderId="50" xfId="98" applyNumberFormat="1" applyFont="1" applyBorder="1" applyAlignment="1">
      <alignment vertical="top"/>
      <protection/>
    </xf>
    <xf numFmtId="169" fontId="72" fillId="2" borderId="50" xfId="98" applyNumberFormat="1" applyFont="1" applyBorder="1" applyAlignment="1">
      <alignment horizontal="right" vertical="top"/>
      <protection/>
    </xf>
    <xf numFmtId="203" fontId="72" fillId="0" borderId="48" xfId="70" applyNumberFormat="1" applyFont="1" applyFill="1" applyBorder="1" applyAlignment="1">
      <alignment horizontal="center" vertical="top"/>
    </xf>
    <xf numFmtId="170" fontId="71" fillId="2" borderId="7" xfId="98" applyNumberFormat="1" applyFont="1" applyBorder="1" applyAlignment="1">
      <alignment horizontal="right" vertical="top"/>
      <protection/>
    </xf>
    <xf numFmtId="170" fontId="0" fillId="0" borderId="0" xfId="98" applyNumberFormat="1" applyFill="1" applyBorder="1" applyAlignment="1">
      <alignment horizontal="center" vertical="top"/>
      <protection/>
    </xf>
    <xf numFmtId="169" fontId="73" fillId="2" borderId="48" xfId="98" applyNumberFormat="1" applyFont="1" applyBorder="1" applyAlignment="1">
      <alignment horizontal="center" vertical="top"/>
      <protection/>
    </xf>
    <xf numFmtId="164" fontId="72" fillId="2" borderId="50" xfId="98" applyNumberFormat="1" applyFont="1" applyBorder="1" applyAlignment="1">
      <alignment vertical="top"/>
      <protection/>
    </xf>
    <xf numFmtId="169" fontId="72" fillId="2" borderId="51" xfId="98" applyNumberFormat="1" applyFont="1" applyBorder="1" applyAlignment="1">
      <alignment vertical="top"/>
      <protection/>
    </xf>
    <xf numFmtId="169" fontId="72" fillId="2" borderId="41" xfId="98" applyNumberFormat="1" applyFont="1" applyBorder="1" applyAlignment="1">
      <alignment horizontal="right" vertical="top"/>
      <protection/>
    </xf>
    <xf numFmtId="164" fontId="71" fillId="2" borderId="52" xfId="98" applyNumberFormat="1" applyFont="1" applyBorder="1" applyAlignment="1">
      <alignment horizontal="left" vertical="top"/>
      <protection/>
    </xf>
    <xf numFmtId="164" fontId="72" fillId="0" borderId="48" xfId="98" applyNumberFormat="1" applyFont="1" applyFill="1" applyBorder="1" applyAlignment="1">
      <alignment horizontal="right" vertical="top"/>
      <protection/>
    </xf>
    <xf numFmtId="169" fontId="72" fillId="0" borderId="45" xfId="98" applyNumberFormat="1" applyFont="1" applyFill="1" applyBorder="1" applyAlignment="1">
      <alignment horizontal="right" vertical="top"/>
      <protection/>
    </xf>
    <xf numFmtId="9" fontId="72" fillId="2" borderId="50" xfId="114" applyFont="1" applyFill="1" applyBorder="1" applyAlignment="1">
      <alignment vertical="top"/>
    </xf>
    <xf numFmtId="164" fontId="72" fillId="2" borderId="53" xfId="98" applyNumberFormat="1" applyFont="1" applyBorder="1" applyAlignment="1">
      <alignment horizontal="center" vertical="top"/>
      <protection/>
    </xf>
    <xf numFmtId="164" fontId="72" fillId="2" borderId="52" xfId="98" applyNumberFormat="1" applyFont="1" applyBorder="1" applyAlignment="1">
      <alignment horizontal="center" vertical="top"/>
      <protection/>
    </xf>
    <xf numFmtId="169" fontId="72" fillId="2" borderId="42" xfId="98" applyNumberFormat="1" applyFont="1" applyBorder="1" applyAlignment="1">
      <alignment horizontal="right" vertical="top"/>
      <protection/>
    </xf>
    <xf numFmtId="169" fontId="71" fillId="2" borderId="54" xfId="98" applyNumberFormat="1" applyFont="1" applyBorder="1" applyAlignment="1">
      <alignment horizontal="right" vertical="top"/>
      <protection/>
    </xf>
    <xf numFmtId="164" fontId="0" fillId="2" borderId="7" xfId="98" applyNumberFormat="1" applyBorder="1" applyAlignment="1">
      <alignment vertical="top"/>
      <protection/>
    </xf>
    <xf numFmtId="164" fontId="71" fillId="2" borderId="7" xfId="98" applyNumberFormat="1" applyFont="1" applyBorder="1" applyAlignment="1">
      <alignment horizontal="right" vertical="top"/>
      <protection/>
    </xf>
    <xf numFmtId="164" fontId="71" fillId="2" borderId="7" xfId="98" applyNumberFormat="1" applyFont="1" applyBorder="1" applyAlignment="1">
      <alignment horizontal="left" vertical="top"/>
      <protection/>
    </xf>
    <xf numFmtId="164" fontId="72" fillId="2" borderId="54" xfId="98" applyNumberFormat="1" applyFont="1" applyBorder="1" applyAlignment="1">
      <alignment horizontal="center" vertical="top"/>
      <protection/>
    </xf>
    <xf numFmtId="170" fontId="71" fillId="2" borderId="48" xfId="98" applyNumberFormat="1" applyFont="1" applyBorder="1" applyAlignment="1">
      <alignment horizontal="right" vertical="top"/>
      <protection/>
    </xf>
    <xf numFmtId="170" fontId="72" fillId="2" borderId="45" xfId="98" applyNumberFormat="1" applyFont="1" applyBorder="1" applyAlignment="1">
      <alignment horizontal="right" vertical="top"/>
      <protection/>
    </xf>
    <xf numFmtId="9" fontId="71" fillId="0" borderId="55" xfId="114" applyFont="1" applyFill="1" applyBorder="1" applyAlignment="1">
      <alignment vertical="top"/>
    </xf>
    <xf numFmtId="164" fontId="71" fillId="0" borderId="56" xfId="98" applyNumberFormat="1" applyFont="1" applyFill="1" applyBorder="1" applyAlignment="1">
      <alignment horizontal="center" vertical="top"/>
      <protection/>
    </xf>
    <xf numFmtId="164" fontId="71" fillId="0" borderId="56" xfId="98" applyNumberFormat="1" applyFont="1" applyFill="1" applyBorder="1" applyAlignment="1">
      <alignment horizontal="right" vertical="top"/>
      <protection/>
    </xf>
    <xf numFmtId="169" fontId="71" fillId="0" borderId="57" xfId="98" applyNumberFormat="1" applyFont="1" applyFill="1" applyBorder="1" applyAlignment="1">
      <alignment horizontal="right" vertical="top"/>
      <protection/>
    </xf>
    <xf numFmtId="170" fontId="72" fillId="2" borderId="41" xfId="98" applyNumberFormat="1" applyFont="1" applyBorder="1" applyAlignment="1">
      <alignment horizontal="right" vertical="top"/>
      <protection/>
    </xf>
    <xf numFmtId="164" fontId="72" fillId="2" borderId="7" xfId="98" applyNumberFormat="1" applyFont="1" applyBorder="1" applyAlignment="1">
      <alignment vertical="top" wrapText="1"/>
      <protection/>
    </xf>
    <xf numFmtId="164" fontId="71" fillId="2" borderId="7" xfId="98" applyNumberFormat="1" applyFont="1" applyBorder="1" applyAlignment="1">
      <alignment vertical="top" wrapText="1"/>
      <protection/>
    </xf>
    <xf numFmtId="9" fontId="72" fillId="2" borderId="7" xfId="114" applyFont="1" applyFill="1" applyBorder="1" applyAlignment="1">
      <alignment vertical="top" wrapText="1"/>
    </xf>
    <xf numFmtId="164" fontId="72" fillId="2" borderId="7" xfId="98" applyNumberFormat="1" applyFont="1" applyBorder="1" applyAlignment="1">
      <alignment horizontal="center" vertical="top" wrapText="1"/>
      <protection/>
    </xf>
    <xf numFmtId="169" fontId="71" fillId="2" borderId="7" xfId="98" applyNumberFormat="1" applyFont="1" applyBorder="1" applyAlignment="1">
      <alignment horizontal="right" vertical="top" wrapText="1"/>
      <protection/>
    </xf>
    <xf numFmtId="164" fontId="0" fillId="0" borderId="0" xfId="98" applyNumberFormat="1" applyFill="1" applyBorder="1" applyAlignment="1">
      <alignment horizontal="center" vertical="top" wrapText="1"/>
      <protection/>
    </xf>
    <xf numFmtId="169" fontId="72" fillId="2" borderId="58" xfId="98" applyNumberFormat="1" applyFont="1" applyBorder="1" applyAlignment="1">
      <alignment horizontal="right" vertical="top"/>
      <protection/>
    </xf>
    <xf numFmtId="169" fontId="71" fillId="2" borderId="49" xfId="98" applyNumberFormat="1" applyFont="1" applyBorder="1" applyAlignment="1">
      <alignment horizontal="right" vertical="top"/>
      <protection/>
    </xf>
    <xf numFmtId="164" fontId="0" fillId="0" borderId="59" xfId="98" applyNumberFormat="1" applyFill="1" applyBorder="1" applyAlignment="1">
      <alignment horizontal="center" vertical="top"/>
      <protection/>
    </xf>
    <xf numFmtId="169" fontId="72" fillId="2" borderId="60" xfId="98" applyNumberFormat="1" applyFont="1" applyBorder="1" applyAlignment="1">
      <alignment horizontal="right" vertical="top"/>
      <protection/>
    </xf>
    <xf numFmtId="9" fontId="72" fillId="0" borderId="0" xfId="114" applyFont="1" applyFill="1" applyBorder="1" applyAlignment="1">
      <alignment vertical="top"/>
    </xf>
    <xf numFmtId="164" fontId="72" fillId="0" borderId="0" xfId="98" applyNumberFormat="1" applyFont="1" applyFill="1" applyBorder="1" applyAlignment="1">
      <alignment horizontal="center" vertical="top"/>
      <protection/>
    </xf>
    <xf numFmtId="164" fontId="72" fillId="0" borderId="0" xfId="98" applyNumberFormat="1" applyFont="1" applyFill="1" applyBorder="1" applyAlignment="1">
      <alignment horizontal="right" vertical="top"/>
      <protection/>
    </xf>
    <xf numFmtId="169" fontId="71" fillId="0" borderId="0" xfId="98" applyNumberFormat="1" applyFont="1" applyFill="1" applyBorder="1" applyAlignment="1">
      <alignment horizontal="right" vertical="top"/>
      <protection/>
    </xf>
    <xf numFmtId="169" fontId="71" fillId="2" borderId="61" xfId="98" applyNumberFormat="1" applyFont="1" applyBorder="1" applyAlignment="1">
      <alignment horizontal="right" vertical="top"/>
      <protection/>
    </xf>
    <xf numFmtId="169" fontId="71" fillId="0" borderId="50" xfId="98" applyNumberFormat="1" applyFont="1" applyFill="1" applyBorder="1" applyAlignment="1">
      <alignment horizontal="right" vertical="top"/>
      <protection/>
    </xf>
    <xf numFmtId="164" fontId="0" fillId="0" borderId="53" xfId="98" applyNumberFormat="1" applyFill="1" applyBorder="1" applyAlignment="1">
      <alignment horizontal="center" vertical="top"/>
      <protection/>
    </xf>
    <xf numFmtId="164" fontId="0" fillId="2" borderId="53" xfId="98" applyNumberFormat="1" applyBorder="1" applyAlignment="1">
      <alignment horizontal="center" vertical="top"/>
      <protection/>
    </xf>
    <xf numFmtId="164" fontId="71" fillId="31" borderId="25" xfId="98" applyNumberFormat="1" applyFont="1" applyFill="1" applyBorder="1" applyAlignment="1">
      <alignment horizontal="center" wrapText="1"/>
      <protection/>
    </xf>
    <xf numFmtId="169" fontId="72" fillId="0" borderId="54" xfId="98" applyNumberFormat="1" applyFont="1" applyFill="1" applyBorder="1" applyAlignment="1">
      <alignment vertical="top"/>
      <protection/>
    </xf>
    <xf numFmtId="169" fontId="72" fillId="0" borderId="54" xfId="98" applyNumberFormat="1" applyFont="1" applyFill="1" applyBorder="1" applyAlignment="1">
      <alignment vertical="top" wrapText="1"/>
      <protection/>
    </xf>
    <xf numFmtId="169" fontId="72" fillId="0" borderId="48" xfId="98" applyNumberFormat="1" applyFont="1" applyFill="1" applyBorder="1" applyAlignment="1">
      <alignment vertical="top" wrapText="1"/>
      <protection/>
    </xf>
    <xf numFmtId="170" fontId="72" fillId="0" borderId="54" xfId="98" applyNumberFormat="1" applyFont="1" applyFill="1" applyBorder="1" applyAlignment="1">
      <alignment vertical="top"/>
      <protection/>
    </xf>
    <xf numFmtId="169" fontId="71" fillId="0" borderId="58" xfId="98" applyNumberFormat="1" applyFont="1" applyFill="1" applyBorder="1" applyAlignment="1">
      <alignment horizontal="right" wrapText="1"/>
      <protection/>
    </xf>
    <xf numFmtId="164" fontId="0" fillId="2" borderId="62" xfId="98" applyNumberFormat="1" applyBorder="1" applyAlignment="1">
      <alignment horizontal="center" vertical="top"/>
      <protection/>
    </xf>
    <xf numFmtId="169" fontId="71" fillId="0" borderId="62" xfId="98" applyNumberFormat="1" applyFont="1" applyFill="1" applyBorder="1" applyAlignment="1">
      <alignment horizontal="center" vertical="top" wrapText="1"/>
      <protection/>
    </xf>
    <xf numFmtId="164" fontId="0" fillId="2" borderId="0" xfId="0" applyNumberFormat="1" applyFont="1" applyAlignment="1">
      <alignment/>
    </xf>
    <xf numFmtId="164" fontId="71" fillId="2" borderId="50" xfId="98" applyNumberFormat="1" applyFont="1" applyBorder="1" applyAlignment="1">
      <alignment horizontal="right" vertical="top"/>
      <protection/>
    </xf>
    <xf numFmtId="164" fontId="71" fillId="2" borderId="53" xfId="98" applyNumberFormat="1" applyFont="1" applyBorder="1" applyAlignment="1">
      <alignment horizontal="right" vertical="top"/>
      <protection/>
    </xf>
    <xf numFmtId="164" fontId="71" fillId="2" borderId="52" xfId="98" applyNumberFormat="1" applyFont="1" applyBorder="1" applyAlignment="1">
      <alignment horizontal="right" vertical="top"/>
      <protection/>
    </xf>
    <xf numFmtId="164" fontId="71" fillId="2" borderId="48" xfId="98" applyNumberFormat="1" applyFont="1" applyBorder="1" applyAlignment="1">
      <alignment horizontal="center" vertical="top"/>
      <protection/>
    </xf>
    <xf numFmtId="170" fontId="71" fillId="2" borderId="46" xfId="98" applyNumberFormat="1" applyFont="1" applyBorder="1" applyAlignment="1">
      <alignment horizontal="right" vertical="top"/>
      <protection/>
    </xf>
    <xf numFmtId="164" fontId="20" fillId="2" borderId="0" xfId="0" applyNumberFormat="1" applyFont="1" applyBorder="1" applyAlignment="1">
      <alignment horizontal="center" wrapText="1"/>
    </xf>
    <xf numFmtId="164" fontId="13" fillId="21" borderId="24" xfId="0" applyFont="1" applyFill="1" applyBorder="1" applyAlignment="1">
      <alignment horizontal="center"/>
    </xf>
    <xf numFmtId="164" fontId="13" fillId="21" borderId="29" xfId="0" applyFont="1" applyFill="1" applyBorder="1" applyAlignment="1">
      <alignment horizontal="center"/>
    </xf>
    <xf numFmtId="164" fontId="13" fillId="21" borderId="28" xfId="0" applyFont="1" applyFill="1" applyBorder="1" applyAlignment="1">
      <alignment horizontal="center"/>
    </xf>
    <xf numFmtId="164" fontId="0" fillId="0" borderId="36" xfId="0" applyFont="1" applyFill="1" applyBorder="1" applyAlignment="1">
      <alignment horizontal="left" vertical="center"/>
    </xf>
    <xf numFmtId="164" fontId="0" fillId="0" borderId="26" xfId="0" applyFont="1" applyFill="1" applyBorder="1" applyAlignment="1">
      <alignment horizontal="left" vertical="center"/>
    </xf>
    <xf numFmtId="164" fontId="0" fillId="0" borderId="37" xfId="0" applyFont="1" applyFill="1" applyBorder="1" applyAlignment="1">
      <alignment horizontal="left" vertical="center"/>
    </xf>
    <xf numFmtId="164" fontId="0" fillId="0" borderId="39" xfId="0" applyFont="1" applyFill="1" applyBorder="1" applyAlignment="1">
      <alignment horizontal="left" vertical="center"/>
    </xf>
    <xf numFmtId="164" fontId="0" fillId="0" borderId="21" xfId="0" applyFont="1" applyFill="1" applyBorder="1" applyAlignment="1">
      <alignment horizontal="left" vertical="center"/>
    </xf>
    <xf numFmtId="164" fontId="0" fillId="0" borderId="40" xfId="0" applyFont="1" applyFill="1" applyBorder="1" applyAlignment="1">
      <alignment horizontal="left" vertical="center"/>
    </xf>
    <xf numFmtId="164" fontId="13" fillId="0" borderId="24" xfId="0" applyFont="1" applyFill="1" applyBorder="1" applyAlignment="1">
      <alignment horizontal="center"/>
    </xf>
    <xf numFmtId="164" fontId="13" fillId="0" borderId="29" xfId="0" applyFont="1" applyFill="1" applyBorder="1" applyAlignment="1">
      <alignment horizontal="center"/>
    </xf>
    <xf numFmtId="164" fontId="13" fillId="0" borderId="28" xfId="0" applyFont="1" applyFill="1" applyBorder="1" applyAlignment="1">
      <alignment horizontal="center"/>
    </xf>
    <xf numFmtId="164" fontId="13" fillId="2" borderId="63" xfId="0" applyFont="1" applyBorder="1" applyAlignment="1">
      <alignment horizontal="center" wrapText="1"/>
    </xf>
    <xf numFmtId="164" fontId="0" fillId="2" borderId="64" xfId="0" applyFont="1" applyBorder="1" applyAlignment="1" quotePrefix="1">
      <alignment horizontal="center" wrapText="1"/>
    </xf>
    <xf numFmtId="164" fontId="33" fillId="2" borderId="21" xfId="0" applyFont="1" applyBorder="1" applyAlignment="1">
      <alignment horizontal="center"/>
    </xf>
    <xf numFmtId="164" fontId="0" fillId="2" borderId="27" xfId="0" applyFont="1" applyBorder="1" applyAlignment="1">
      <alignment horizontal="center" wrapText="1"/>
    </xf>
    <xf numFmtId="164" fontId="0" fillId="2" borderId="38" xfId="0" applyFont="1" applyBorder="1" applyAlignment="1">
      <alignment horizontal="center" wrapText="1"/>
    </xf>
    <xf numFmtId="164" fontId="0" fillId="2" borderId="63" xfId="0" applyFont="1" applyBorder="1" applyAlignment="1">
      <alignment horizontal="center" wrapText="1"/>
    </xf>
    <xf numFmtId="164" fontId="0" fillId="2" borderId="64" xfId="0" applyFont="1" applyBorder="1" applyAlignment="1">
      <alignment horizontal="center" wrapText="1"/>
    </xf>
    <xf numFmtId="164" fontId="0" fillId="2" borderId="24" xfId="0" applyFont="1" applyBorder="1" applyAlignment="1">
      <alignment horizontal="center" vertical="center"/>
    </xf>
    <xf numFmtId="164" fontId="0" fillId="2" borderId="28" xfId="0" applyFont="1" applyBorder="1" applyAlignment="1">
      <alignment horizontal="center" vertical="center"/>
    </xf>
    <xf numFmtId="164" fontId="0" fillId="2" borderId="29" xfId="0" applyFont="1" applyBorder="1" applyAlignment="1">
      <alignment horizontal="center" vertical="center"/>
    </xf>
    <xf numFmtId="164" fontId="0" fillId="0" borderId="24" xfId="0" applyFont="1" applyFill="1" applyBorder="1" applyAlignment="1">
      <alignment horizontal="left" vertical="center" indent="4"/>
    </xf>
    <xf numFmtId="164" fontId="0" fillId="0" borderId="29" xfId="0" applyFont="1" applyFill="1" applyBorder="1" applyAlignment="1">
      <alignment horizontal="left" vertical="center" indent="4"/>
    </xf>
    <xf numFmtId="164" fontId="0" fillId="0" borderId="28" xfId="0" applyFont="1" applyFill="1" applyBorder="1" applyAlignment="1">
      <alignment horizontal="left" vertical="center" indent="4"/>
    </xf>
    <xf numFmtId="164" fontId="13" fillId="2" borderId="26" xfId="0" applyFont="1" applyBorder="1" applyAlignment="1">
      <alignment horizontal="center" vertical="top"/>
    </xf>
    <xf numFmtId="164" fontId="0" fillId="2" borderId="24" xfId="0" applyFont="1" applyBorder="1" applyAlignment="1">
      <alignment horizontal="center" vertical="top" wrapText="1"/>
    </xf>
    <xf numFmtId="164" fontId="0" fillId="2" borderId="29" xfId="0" applyFont="1" applyBorder="1" applyAlignment="1">
      <alignment horizontal="center" vertical="top" wrapText="1"/>
    </xf>
    <xf numFmtId="164" fontId="0" fillId="2" borderId="28" xfId="0" applyFont="1" applyBorder="1" applyAlignment="1">
      <alignment horizontal="center" vertical="top" wrapText="1"/>
    </xf>
    <xf numFmtId="164" fontId="0" fillId="21" borderId="24" xfId="0" applyFont="1" applyFill="1" applyBorder="1" applyAlignment="1">
      <alignment horizontal="left" indent="4"/>
    </xf>
    <xf numFmtId="164" fontId="0" fillId="21" borderId="29" xfId="0" applyFont="1" applyFill="1" applyBorder="1" applyAlignment="1">
      <alignment horizontal="left" indent="4"/>
    </xf>
    <xf numFmtId="164" fontId="0" fillId="2" borderId="29" xfId="0" applyFont="1" applyBorder="1" applyAlignment="1" applyProtection="1">
      <alignment horizontal="left" vertical="center" wrapText="1"/>
      <protection locked="0"/>
    </xf>
    <xf numFmtId="164" fontId="0" fillId="2" borderId="28" xfId="0" applyFont="1" applyBorder="1" applyAlignment="1" applyProtection="1">
      <alignment horizontal="left" vertical="center" wrapText="1"/>
      <protection locked="0"/>
    </xf>
    <xf numFmtId="164" fontId="13" fillId="21" borderId="24" xfId="0" applyFont="1" applyFill="1" applyBorder="1" applyAlignment="1">
      <alignment horizontal="center" vertical="center"/>
    </xf>
    <xf numFmtId="164" fontId="13" fillId="21" borderId="29" xfId="0" applyFont="1" applyFill="1" applyBorder="1" applyAlignment="1">
      <alignment horizontal="center" vertical="center"/>
    </xf>
    <xf numFmtId="164" fontId="13" fillId="21" borderId="28" xfId="0" applyFont="1" applyFill="1" applyBorder="1" applyAlignment="1">
      <alignment horizontal="center" vertical="center"/>
    </xf>
    <xf numFmtId="164" fontId="0" fillId="0" borderId="36" xfId="0" applyFont="1" applyFill="1" applyBorder="1" applyAlignment="1" quotePrefix="1">
      <alignment horizontal="left" vertical="center"/>
    </xf>
    <xf numFmtId="164" fontId="0" fillId="2" borderId="39" xfId="0" applyBorder="1" applyAlignment="1">
      <alignment horizontal="left" vertical="center"/>
    </xf>
    <xf numFmtId="164" fontId="0" fillId="2" borderId="29" xfId="0" applyFont="1" applyBorder="1" applyAlignment="1" applyProtection="1">
      <alignment horizontal="left" wrapText="1"/>
      <protection locked="0"/>
    </xf>
    <xf numFmtId="164" fontId="0" fillId="2" borderId="28" xfId="0" applyFont="1" applyBorder="1" applyAlignment="1" applyProtection="1">
      <alignment horizontal="left" wrapText="1"/>
      <protection locked="0"/>
    </xf>
    <xf numFmtId="3" fontId="0" fillId="2" borderId="29" xfId="0" applyNumberFormat="1" applyFont="1" applyBorder="1" applyAlignment="1" applyProtection="1">
      <alignment horizontal="left"/>
      <protection locked="0"/>
    </xf>
    <xf numFmtId="3" fontId="0" fillId="2" borderId="28" xfId="0" applyNumberFormat="1" applyFont="1" applyBorder="1" applyAlignment="1" applyProtection="1">
      <alignment horizontal="left"/>
      <protection locked="0"/>
    </xf>
    <xf numFmtId="164" fontId="0" fillId="0" borderId="29" xfId="0" applyFont="1" applyFill="1" applyBorder="1" applyAlignment="1">
      <alignment horizontal="left" vertical="center"/>
    </xf>
    <xf numFmtId="164" fontId="0" fillId="0" borderId="28" xfId="0" applyFont="1" applyFill="1" applyBorder="1" applyAlignment="1">
      <alignment horizontal="left" vertical="center"/>
    </xf>
    <xf numFmtId="164" fontId="13" fillId="21" borderId="24" xfId="0" applyFont="1" applyFill="1" applyBorder="1" applyAlignment="1" applyProtection="1">
      <alignment horizontal="center" vertical="center"/>
      <protection/>
    </xf>
    <xf numFmtId="164" fontId="0" fillId="21" borderId="29" xfId="0" applyFont="1" applyFill="1" applyBorder="1" applyAlignment="1" applyProtection="1">
      <alignment horizontal="center" vertical="center"/>
      <protection/>
    </xf>
    <xf numFmtId="164" fontId="0" fillId="21" borderId="28" xfId="0" applyFont="1" applyFill="1" applyBorder="1" applyAlignment="1" applyProtection="1">
      <alignment horizontal="center" vertical="center"/>
      <protection/>
    </xf>
    <xf numFmtId="164" fontId="0" fillId="0" borderId="36" xfId="0" applyFont="1" applyFill="1" applyBorder="1" applyAlignment="1" applyProtection="1">
      <alignment horizontal="center" vertical="top"/>
      <protection/>
    </xf>
    <xf numFmtId="164" fontId="0" fillId="0" borderId="26" xfId="0" applyFont="1" applyFill="1" applyBorder="1" applyAlignment="1" applyProtection="1">
      <alignment horizontal="center" vertical="top"/>
      <protection/>
    </xf>
    <xf numFmtId="164" fontId="0" fillId="0" borderId="37" xfId="0" applyFont="1" applyFill="1" applyBorder="1" applyAlignment="1" applyProtection="1">
      <alignment horizontal="center" vertical="top"/>
      <protection/>
    </xf>
    <xf numFmtId="164" fontId="0" fillId="0" borderId="27" xfId="0" applyFont="1" applyFill="1" applyBorder="1" applyAlignment="1" applyProtection="1">
      <alignment horizontal="center" vertical="top"/>
      <protection/>
    </xf>
    <xf numFmtId="164" fontId="0" fillId="0" borderId="0" xfId="0" applyFont="1" applyFill="1" applyBorder="1" applyAlignment="1" applyProtection="1">
      <alignment horizontal="center" vertical="top"/>
      <protection/>
    </xf>
    <xf numFmtId="164" fontId="0" fillId="0" borderId="38" xfId="0" applyFont="1" applyFill="1" applyBorder="1" applyAlignment="1" applyProtection="1">
      <alignment horizontal="center" vertical="top"/>
      <protection/>
    </xf>
    <xf numFmtId="3" fontId="0" fillId="2" borderId="24" xfId="0" applyNumberFormat="1" applyFont="1" applyBorder="1" applyAlignment="1" applyProtection="1">
      <alignment horizontal="center"/>
      <protection/>
    </xf>
    <xf numFmtId="3" fontId="0" fillId="2" borderId="29" xfId="0" applyNumberFormat="1" applyFont="1" applyBorder="1" applyAlignment="1" applyProtection="1">
      <alignment horizontal="center"/>
      <protection/>
    </xf>
    <xf numFmtId="3" fontId="0" fillId="2" borderId="28" xfId="0" applyNumberFormat="1" applyFont="1" applyBorder="1" applyAlignment="1" applyProtection="1">
      <alignment horizontal="center"/>
      <protection/>
    </xf>
    <xf numFmtId="164" fontId="0" fillId="0" borderId="29" xfId="0" applyFont="1" applyFill="1" applyBorder="1" applyAlignment="1" applyProtection="1" quotePrefix="1">
      <alignment horizontal="left" vertical="center"/>
      <protection locked="0"/>
    </xf>
    <xf numFmtId="164" fontId="0" fillId="0" borderId="28" xfId="0" applyFont="1" applyFill="1" applyBorder="1" applyAlignment="1" applyProtection="1" quotePrefix="1">
      <alignment horizontal="left" vertical="center"/>
      <protection locked="0"/>
    </xf>
    <xf numFmtId="164" fontId="17" fillId="2" borderId="26" xfId="0" applyFont="1" applyBorder="1" applyAlignment="1">
      <alignment horizontal="right" vertical="center"/>
    </xf>
    <xf numFmtId="164" fontId="17" fillId="2" borderId="0" xfId="0" applyFont="1" applyAlignment="1">
      <alignment horizontal="right" vertical="center"/>
    </xf>
    <xf numFmtId="164" fontId="0" fillId="0" borderId="29" xfId="0" applyFont="1" applyFill="1" applyBorder="1" applyAlignment="1">
      <alignment vertical="center"/>
    </xf>
    <xf numFmtId="164" fontId="0" fillId="0" borderId="28" xfId="0" applyFont="1" applyFill="1" applyBorder="1" applyAlignment="1">
      <alignment vertical="center"/>
    </xf>
    <xf numFmtId="164" fontId="0" fillId="2" borderId="29" xfId="0" applyFont="1" applyBorder="1" applyAlignment="1" applyProtection="1">
      <alignment horizontal="left" vertical="center" wrapText="1"/>
      <protection/>
    </xf>
    <xf numFmtId="164" fontId="0" fillId="2" borderId="28" xfId="0" applyFont="1" applyBorder="1" applyAlignment="1" applyProtection="1">
      <alignment horizontal="left" vertical="center" wrapText="1"/>
      <protection/>
    </xf>
    <xf numFmtId="164" fontId="13" fillId="21" borderId="29" xfId="0" applyFont="1" applyFill="1" applyBorder="1" applyAlignment="1" quotePrefix="1">
      <alignment horizontal="center" vertical="center"/>
    </xf>
    <xf numFmtId="164" fontId="13" fillId="21" borderId="28" xfId="0" applyFont="1" applyFill="1" applyBorder="1" applyAlignment="1" quotePrefix="1">
      <alignment horizontal="center" vertical="center"/>
    </xf>
    <xf numFmtId="164" fontId="0" fillId="0" borderId="29" xfId="0" applyFont="1" applyFill="1" applyBorder="1" applyAlignment="1" applyProtection="1">
      <alignment horizontal="left" vertical="center" wrapText="1"/>
      <protection locked="0"/>
    </xf>
    <xf numFmtId="3" fontId="0" fillId="2" borderId="29" xfId="0" applyNumberFormat="1" applyFont="1" applyBorder="1" applyAlignment="1" applyProtection="1">
      <alignment horizontal="left" wrapText="1"/>
      <protection locked="0"/>
    </xf>
    <xf numFmtId="3" fontId="0" fillId="2" borderId="28" xfId="0" applyNumberFormat="1" applyFont="1" applyBorder="1" applyAlignment="1" applyProtection="1">
      <alignment horizontal="left" wrapText="1"/>
      <protection locked="0"/>
    </xf>
    <xf numFmtId="0" fontId="17" fillId="0" borderId="0" xfId="104" applyFont="1" applyFill="1" applyBorder="1" applyAlignment="1">
      <alignment horizontal="center" vertical="center" wrapText="1"/>
      <protection/>
    </xf>
    <xf numFmtId="0" fontId="30" fillId="0" borderId="0" xfId="104" applyFont="1" applyBorder="1" applyAlignment="1">
      <alignment horizontal="center"/>
      <protection/>
    </xf>
    <xf numFmtId="49" fontId="14" fillId="0" borderId="24" xfId="104" applyNumberFormat="1" applyFont="1" applyBorder="1" applyAlignment="1">
      <alignment horizontal="left" vertical="center"/>
      <protection/>
    </xf>
    <xf numFmtId="49" fontId="14" fillId="0" borderId="29" xfId="104" applyNumberFormat="1" applyFont="1" applyBorder="1" applyAlignment="1">
      <alignment horizontal="left" vertical="center"/>
      <protection/>
    </xf>
    <xf numFmtId="49" fontId="14" fillId="0" borderId="28" xfId="104" applyNumberFormat="1" applyFont="1" applyBorder="1" applyAlignment="1">
      <alignment horizontal="left" vertical="center"/>
      <protection/>
    </xf>
    <xf numFmtId="0" fontId="14" fillId="0" borderId="29" xfId="104" applyNumberFormat="1" applyFont="1" applyBorder="1" applyAlignment="1">
      <alignment horizontal="left" vertical="center"/>
      <protection/>
    </xf>
    <xf numFmtId="0" fontId="14" fillId="0" borderId="28" xfId="104" applyNumberFormat="1" applyFont="1" applyBorder="1" applyAlignment="1">
      <alignment horizontal="left" vertical="center"/>
      <protection/>
    </xf>
    <xf numFmtId="0" fontId="29" fillId="0" borderId="0" xfId="104" applyFont="1" applyBorder="1" applyAlignment="1">
      <alignment horizontal="center"/>
      <protection/>
    </xf>
    <xf numFmtId="0" fontId="34" fillId="0" borderId="0" xfId="104" applyFont="1" applyBorder="1" applyAlignment="1">
      <alignment horizontal="center"/>
      <protection/>
    </xf>
    <xf numFmtId="0" fontId="14" fillId="0" borderId="24" xfId="104" applyFont="1" applyBorder="1" applyAlignment="1">
      <alignment horizontal="left" vertical="center"/>
      <protection/>
    </xf>
    <xf numFmtId="0" fontId="14" fillId="0" borderId="29" xfId="104" applyFont="1" applyBorder="1" applyAlignment="1">
      <alignment horizontal="left" vertical="center"/>
      <protection/>
    </xf>
    <xf numFmtId="0" fontId="14" fillId="0" borderId="0" xfId="104" applyFont="1" applyBorder="1" applyAlignment="1">
      <alignment horizontal="left" vertical="center"/>
      <protection/>
    </xf>
    <xf numFmtId="0" fontId="30" fillId="0" borderId="0" xfId="104" applyFont="1" applyBorder="1" applyAlignment="1">
      <alignment horizontal="center" wrapText="1"/>
      <protection/>
    </xf>
    <xf numFmtId="0" fontId="26" fillId="0" borderId="0" xfId="104" applyFont="1" applyBorder="1" applyAlignment="1">
      <alignment horizontal="center" wrapText="1"/>
      <protection/>
    </xf>
    <xf numFmtId="0" fontId="27" fillId="0" borderId="0" xfId="104" applyFont="1" applyBorder="1" applyAlignment="1">
      <alignment horizontal="center"/>
      <protection/>
    </xf>
    <xf numFmtId="0" fontId="14" fillId="0" borderId="25" xfId="104" applyFont="1" applyBorder="1" applyAlignment="1">
      <alignment horizontal="left" vertical="center"/>
      <protection/>
    </xf>
    <xf numFmtId="0" fontId="14" fillId="0" borderId="0" xfId="104" applyFont="1" applyFill="1" applyBorder="1" applyAlignment="1">
      <alignment horizontal="left" vertical="center"/>
      <protection/>
    </xf>
    <xf numFmtId="0" fontId="14" fillId="0" borderId="24" xfId="104" applyFont="1" applyBorder="1" applyAlignment="1">
      <alignment horizontal="left" vertical="center"/>
      <protection/>
    </xf>
    <xf numFmtId="0" fontId="14" fillId="0" borderId="29" xfId="104" applyFont="1" applyBorder="1" applyAlignment="1">
      <alignment horizontal="left" vertical="center"/>
      <protection/>
    </xf>
    <xf numFmtId="0" fontId="14" fillId="0" borderId="28" xfId="104" applyFont="1" applyBorder="1" applyAlignment="1">
      <alignment horizontal="left" vertical="center"/>
      <protection/>
    </xf>
    <xf numFmtId="164" fontId="71" fillId="2" borderId="50" xfId="98" applyNumberFormat="1" applyFont="1" applyBorder="1" applyAlignment="1">
      <alignment horizontal="right" vertical="top"/>
      <protection/>
    </xf>
    <xf numFmtId="164" fontId="0" fillId="2" borderId="53" xfId="98" applyNumberFormat="1" applyBorder="1" applyAlignment="1">
      <alignment vertical="top"/>
      <protection/>
    </xf>
    <xf numFmtId="164" fontId="0" fillId="2" borderId="52" xfId="98" applyNumberFormat="1" applyBorder="1" applyAlignment="1">
      <alignment vertical="top"/>
      <protection/>
    </xf>
    <xf numFmtId="9" fontId="71" fillId="0" borderId="52" xfId="114" applyFont="1" applyFill="1" applyBorder="1" applyAlignment="1">
      <alignment horizontal="right" vertical="top"/>
    </xf>
    <xf numFmtId="164" fontId="13" fillId="0" borderId="7" xfId="98" applyNumberFormat="1" applyFont="1" applyFill="1" applyBorder="1" applyAlignment="1">
      <alignment horizontal="right" vertical="top"/>
      <protection/>
    </xf>
    <xf numFmtId="164" fontId="71" fillId="2" borderId="53" xfId="98" applyNumberFormat="1" applyFont="1" applyBorder="1" applyAlignment="1">
      <alignment horizontal="right" vertical="top"/>
      <protection/>
    </xf>
    <xf numFmtId="164" fontId="71" fillId="2" borderId="52" xfId="98" applyNumberFormat="1" applyFont="1" applyBorder="1" applyAlignment="1">
      <alignment horizontal="right" vertical="top"/>
      <protection/>
    </xf>
    <xf numFmtId="164" fontId="9" fillId="2" borderId="0" xfId="0" applyFont="1" applyAlignment="1">
      <alignment/>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3" xfId="98"/>
    <cellStyle name="Normal 4" xfId="99"/>
    <cellStyle name="Normal_2007 Federal" xfId="100"/>
    <cellStyle name="Normal_Consultants" xfId="101"/>
    <cellStyle name="Normal_Equipment" xfId="102"/>
    <cellStyle name="Normal_Personnel" xfId="103"/>
    <cellStyle name="Normal_SF424RR-EZ" xfId="104"/>
    <cellStyle name="Normal_Sum Y1" xfId="105"/>
    <cellStyle name="Normal_Supplies" xfId="106"/>
    <cellStyle name="Note" xfId="107"/>
    <cellStyle name="Note 2" xfId="108"/>
    <cellStyle name="Note 3" xfId="109"/>
    <cellStyle name="Output" xfId="110"/>
    <cellStyle name="Output 2" xfId="111"/>
    <cellStyle name="Output 3" xfId="112"/>
    <cellStyle name="Percent" xfId="113"/>
    <cellStyle name="Percent 2" xfId="114"/>
    <cellStyle name="Percent 3" xfId="115"/>
    <cellStyle name="Title" xfId="116"/>
    <cellStyle name="Title 2" xfId="117"/>
    <cellStyle name="Total" xfId="118"/>
    <cellStyle name="Total 2" xfId="119"/>
    <cellStyle name="Total 3" xfId="120"/>
    <cellStyle name="Warning Text" xfId="121"/>
    <cellStyle name="Warning Text 2" xfId="122"/>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xdr:row>
      <xdr:rowOff>47625</xdr:rowOff>
    </xdr:from>
    <xdr:to>
      <xdr:col>9</xdr:col>
      <xdr:colOff>9525</xdr:colOff>
      <xdr:row>2</xdr:row>
      <xdr:rowOff>0</xdr:rowOff>
    </xdr:to>
    <xdr:sp>
      <xdr:nvSpPr>
        <xdr:cNvPr id="1" name="Text Box 27"/>
        <xdr:cNvSpPr txBox="1">
          <a:spLocks noChangeArrowheads="1"/>
        </xdr:cNvSpPr>
      </xdr:nvSpPr>
      <xdr:spPr>
        <a:xfrm>
          <a:off x="8362950" y="238125"/>
          <a:ext cx="2743200" cy="20002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OMB Approval No. 0348-0044</a:t>
          </a:r>
        </a:p>
      </xdr:txBody>
    </xdr:sp>
    <xdr:clientData/>
  </xdr:twoCellAnchor>
  <xdr:twoCellAnchor>
    <xdr:from>
      <xdr:col>4</xdr:col>
      <xdr:colOff>19050</xdr:colOff>
      <xdr:row>5</xdr:row>
      <xdr:rowOff>19050</xdr:rowOff>
    </xdr:from>
    <xdr:to>
      <xdr:col>4</xdr:col>
      <xdr:colOff>219075</xdr:colOff>
      <xdr:row>5</xdr:row>
      <xdr:rowOff>228600</xdr:rowOff>
    </xdr:to>
    <xdr:sp>
      <xdr:nvSpPr>
        <xdr:cNvPr id="2" name="Text Box 28"/>
        <xdr:cNvSpPr txBox="1">
          <a:spLocks noChangeArrowheads="1"/>
        </xdr:cNvSpPr>
      </xdr:nvSpPr>
      <xdr:spPr>
        <a:xfrm>
          <a:off x="3295650" y="12287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5</xdr:col>
      <xdr:colOff>19050</xdr:colOff>
      <xdr:row>5</xdr:row>
      <xdr:rowOff>19050</xdr:rowOff>
    </xdr:from>
    <xdr:to>
      <xdr:col>5</xdr:col>
      <xdr:colOff>219075</xdr:colOff>
      <xdr:row>5</xdr:row>
      <xdr:rowOff>228600</xdr:rowOff>
    </xdr:to>
    <xdr:sp>
      <xdr:nvSpPr>
        <xdr:cNvPr id="3" name="Text Box 29"/>
        <xdr:cNvSpPr txBox="1">
          <a:spLocks noChangeArrowheads="1"/>
        </xdr:cNvSpPr>
      </xdr:nvSpPr>
      <xdr:spPr>
        <a:xfrm>
          <a:off x="4819650" y="12287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6</xdr:col>
      <xdr:colOff>19050</xdr:colOff>
      <xdr:row>5</xdr:row>
      <xdr:rowOff>19050</xdr:rowOff>
    </xdr:from>
    <xdr:to>
      <xdr:col>6</xdr:col>
      <xdr:colOff>219075</xdr:colOff>
      <xdr:row>5</xdr:row>
      <xdr:rowOff>228600</xdr:rowOff>
    </xdr:to>
    <xdr:sp>
      <xdr:nvSpPr>
        <xdr:cNvPr id="4" name="Text Box 30"/>
        <xdr:cNvSpPr txBox="1">
          <a:spLocks noChangeArrowheads="1"/>
        </xdr:cNvSpPr>
      </xdr:nvSpPr>
      <xdr:spPr>
        <a:xfrm>
          <a:off x="6372225" y="12287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7</xdr:col>
      <xdr:colOff>19050</xdr:colOff>
      <xdr:row>5</xdr:row>
      <xdr:rowOff>19050</xdr:rowOff>
    </xdr:from>
    <xdr:to>
      <xdr:col>7</xdr:col>
      <xdr:colOff>219075</xdr:colOff>
      <xdr:row>5</xdr:row>
      <xdr:rowOff>228600</xdr:rowOff>
    </xdr:to>
    <xdr:sp>
      <xdr:nvSpPr>
        <xdr:cNvPr id="5" name="Text Box 31"/>
        <xdr:cNvSpPr txBox="1">
          <a:spLocks noChangeArrowheads="1"/>
        </xdr:cNvSpPr>
      </xdr:nvSpPr>
      <xdr:spPr>
        <a:xfrm>
          <a:off x="7905750" y="12287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5</xdr:row>
      <xdr:rowOff>19050</xdr:rowOff>
    </xdr:from>
    <xdr:to>
      <xdr:col>8</xdr:col>
      <xdr:colOff>219075</xdr:colOff>
      <xdr:row>5</xdr:row>
      <xdr:rowOff>228600</xdr:rowOff>
    </xdr:to>
    <xdr:sp>
      <xdr:nvSpPr>
        <xdr:cNvPr id="6" name="Text Box 32"/>
        <xdr:cNvSpPr txBox="1">
          <a:spLocks noChangeArrowheads="1"/>
        </xdr:cNvSpPr>
      </xdr:nvSpPr>
      <xdr:spPr>
        <a:xfrm>
          <a:off x="9544050" y="12287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4</xdr:col>
      <xdr:colOff>19050</xdr:colOff>
      <xdr:row>9</xdr:row>
      <xdr:rowOff>19050</xdr:rowOff>
    </xdr:from>
    <xdr:to>
      <xdr:col>4</xdr:col>
      <xdr:colOff>219075</xdr:colOff>
      <xdr:row>9</xdr:row>
      <xdr:rowOff>228600</xdr:rowOff>
    </xdr:to>
    <xdr:sp>
      <xdr:nvSpPr>
        <xdr:cNvPr id="7" name="Text Box 33"/>
        <xdr:cNvSpPr txBox="1">
          <a:spLocks noChangeArrowheads="1"/>
        </xdr:cNvSpPr>
      </xdr:nvSpPr>
      <xdr:spPr>
        <a:xfrm>
          <a:off x="3295650" y="21431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5</xdr:col>
      <xdr:colOff>19050</xdr:colOff>
      <xdr:row>9</xdr:row>
      <xdr:rowOff>19050</xdr:rowOff>
    </xdr:from>
    <xdr:to>
      <xdr:col>5</xdr:col>
      <xdr:colOff>219075</xdr:colOff>
      <xdr:row>9</xdr:row>
      <xdr:rowOff>228600</xdr:rowOff>
    </xdr:to>
    <xdr:sp>
      <xdr:nvSpPr>
        <xdr:cNvPr id="8" name="Text Box 34"/>
        <xdr:cNvSpPr txBox="1">
          <a:spLocks noChangeArrowheads="1"/>
        </xdr:cNvSpPr>
      </xdr:nvSpPr>
      <xdr:spPr>
        <a:xfrm>
          <a:off x="4819650" y="21431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6</xdr:col>
      <xdr:colOff>19050</xdr:colOff>
      <xdr:row>9</xdr:row>
      <xdr:rowOff>19050</xdr:rowOff>
    </xdr:from>
    <xdr:to>
      <xdr:col>6</xdr:col>
      <xdr:colOff>219075</xdr:colOff>
      <xdr:row>9</xdr:row>
      <xdr:rowOff>228600</xdr:rowOff>
    </xdr:to>
    <xdr:sp>
      <xdr:nvSpPr>
        <xdr:cNvPr id="9" name="Text Box 35"/>
        <xdr:cNvSpPr txBox="1">
          <a:spLocks noChangeArrowheads="1"/>
        </xdr:cNvSpPr>
      </xdr:nvSpPr>
      <xdr:spPr>
        <a:xfrm>
          <a:off x="6372225" y="21431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7</xdr:col>
      <xdr:colOff>19050</xdr:colOff>
      <xdr:row>9</xdr:row>
      <xdr:rowOff>19050</xdr:rowOff>
    </xdr:from>
    <xdr:to>
      <xdr:col>7</xdr:col>
      <xdr:colOff>219075</xdr:colOff>
      <xdr:row>9</xdr:row>
      <xdr:rowOff>228600</xdr:rowOff>
    </xdr:to>
    <xdr:sp>
      <xdr:nvSpPr>
        <xdr:cNvPr id="10" name="Text Box 36"/>
        <xdr:cNvSpPr txBox="1">
          <a:spLocks noChangeArrowheads="1"/>
        </xdr:cNvSpPr>
      </xdr:nvSpPr>
      <xdr:spPr>
        <a:xfrm>
          <a:off x="7905750" y="21431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9</xdr:row>
      <xdr:rowOff>19050</xdr:rowOff>
    </xdr:from>
    <xdr:to>
      <xdr:col>8</xdr:col>
      <xdr:colOff>219075</xdr:colOff>
      <xdr:row>9</xdr:row>
      <xdr:rowOff>228600</xdr:rowOff>
    </xdr:to>
    <xdr:sp>
      <xdr:nvSpPr>
        <xdr:cNvPr id="11" name="Text Box 37"/>
        <xdr:cNvSpPr txBox="1">
          <a:spLocks noChangeArrowheads="1"/>
        </xdr:cNvSpPr>
      </xdr:nvSpPr>
      <xdr:spPr>
        <a:xfrm>
          <a:off x="9544050" y="2143125"/>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4</xdr:col>
      <xdr:colOff>19050</xdr:colOff>
      <xdr:row>13</xdr:row>
      <xdr:rowOff>19050</xdr:rowOff>
    </xdr:from>
    <xdr:to>
      <xdr:col>4</xdr:col>
      <xdr:colOff>219075</xdr:colOff>
      <xdr:row>13</xdr:row>
      <xdr:rowOff>228600</xdr:rowOff>
    </xdr:to>
    <xdr:sp>
      <xdr:nvSpPr>
        <xdr:cNvPr id="12" name="Text Box 38"/>
        <xdr:cNvSpPr txBox="1">
          <a:spLocks noChangeArrowheads="1"/>
        </xdr:cNvSpPr>
      </xdr:nvSpPr>
      <xdr:spPr>
        <a:xfrm>
          <a:off x="3295650" y="2971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5</xdr:col>
      <xdr:colOff>19050</xdr:colOff>
      <xdr:row>13</xdr:row>
      <xdr:rowOff>19050</xdr:rowOff>
    </xdr:from>
    <xdr:to>
      <xdr:col>5</xdr:col>
      <xdr:colOff>219075</xdr:colOff>
      <xdr:row>13</xdr:row>
      <xdr:rowOff>228600</xdr:rowOff>
    </xdr:to>
    <xdr:sp>
      <xdr:nvSpPr>
        <xdr:cNvPr id="13" name="Text Box 39"/>
        <xdr:cNvSpPr txBox="1">
          <a:spLocks noChangeArrowheads="1"/>
        </xdr:cNvSpPr>
      </xdr:nvSpPr>
      <xdr:spPr>
        <a:xfrm>
          <a:off x="4819650" y="2971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6</xdr:col>
      <xdr:colOff>19050</xdr:colOff>
      <xdr:row>13</xdr:row>
      <xdr:rowOff>19050</xdr:rowOff>
    </xdr:from>
    <xdr:to>
      <xdr:col>6</xdr:col>
      <xdr:colOff>219075</xdr:colOff>
      <xdr:row>13</xdr:row>
      <xdr:rowOff>228600</xdr:rowOff>
    </xdr:to>
    <xdr:sp>
      <xdr:nvSpPr>
        <xdr:cNvPr id="14" name="Text Box 40"/>
        <xdr:cNvSpPr txBox="1">
          <a:spLocks noChangeArrowheads="1"/>
        </xdr:cNvSpPr>
      </xdr:nvSpPr>
      <xdr:spPr>
        <a:xfrm>
          <a:off x="6372225" y="2971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7</xdr:col>
      <xdr:colOff>19050</xdr:colOff>
      <xdr:row>13</xdr:row>
      <xdr:rowOff>19050</xdr:rowOff>
    </xdr:from>
    <xdr:to>
      <xdr:col>7</xdr:col>
      <xdr:colOff>219075</xdr:colOff>
      <xdr:row>13</xdr:row>
      <xdr:rowOff>228600</xdr:rowOff>
    </xdr:to>
    <xdr:sp>
      <xdr:nvSpPr>
        <xdr:cNvPr id="15" name="Text Box 41"/>
        <xdr:cNvSpPr txBox="1">
          <a:spLocks noChangeArrowheads="1"/>
        </xdr:cNvSpPr>
      </xdr:nvSpPr>
      <xdr:spPr>
        <a:xfrm>
          <a:off x="7905750" y="2971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13</xdr:row>
      <xdr:rowOff>19050</xdr:rowOff>
    </xdr:from>
    <xdr:to>
      <xdr:col>8</xdr:col>
      <xdr:colOff>219075</xdr:colOff>
      <xdr:row>13</xdr:row>
      <xdr:rowOff>228600</xdr:rowOff>
    </xdr:to>
    <xdr:sp>
      <xdr:nvSpPr>
        <xdr:cNvPr id="16" name="Text Box 42"/>
        <xdr:cNvSpPr txBox="1">
          <a:spLocks noChangeArrowheads="1"/>
        </xdr:cNvSpPr>
      </xdr:nvSpPr>
      <xdr:spPr>
        <a:xfrm>
          <a:off x="9544050" y="2971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4</xdr:col>
      <xdr:colOff>19050</xdr:colOff>
      <xdr:row>23</xdr:row>
      <xdr:rowOff>19050</xdr:rowOff>
    </xdr:from>
    <xdr:to>
      <xdr:col>4</xdr:col>
      <xdr:colOff>219075</xdr:colOff>
      <xdr:row>23</xdr:row>
      <xdr:rowOff>228600</xdr:rowOff>
    </xdr:to>
    <xdr:sp>
      <xdr:nvSpPr>
        <xdr:cNvPr id="17" name="Text Box 43"/>
        <xdr:cNvSpPr txBox="1">
          <a:spLocks noChangeArrowheads="1"/>
        </xdr:cNvSpPr>
      </xdr:nvSpPr>
      <xdr:spPr>
        <a:xfrm>
          <a:off x="3295650" y="5257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5</xdr:col>
      <xdr:colOff>19050</xdr:colOff>
      <xdr:row>23</xdr:row>
      <xdr:rowOff>19050</xdr:rowOff>
    </xdr:from>
    <xdr:to>
      <xdr:col>5</xdr:col>
      <xdr:colOff>219075</xdr:colOff>
      <xdr:row>23</xdr:row>
      <xdr:rowOff>228600</xdr:rowOff>
    </xdr:to>
    <xdr:sp>
      <xdr:nvSpPr>
        <xdr:cNvPr id="18" name="Text Box 44"/>
        <xdr:cNvSpPr txBox="1">
          <a:spLocks noChangeArrowheads="1"/>
        </xdr:cNvSpPr>
      </xdr:nvSpPr>
      <xdr:spPr>
        <a:xfrm>
          <a:off x="4819650" y="5257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6</xdr:col>
      <xdr:colOff>19050</xdr:colOff>
      <xdr:row>23</xdr:row>
      <xdr:rowOff>19050</xdr:rowOff>
    </xdr:from>
    <xdr:to>
      <xdr:col>6</xdr:col>
      <xdr:colOff>219075</xdr:colOff>
      <xdr:row>23</xdr:row>
      <xdr:rowOff>228600</xdr:rowOff>
    </xdr:to>
    <xdr:sp>
      <xdr:nvSpPr>
        <xdr:cNvPr id="19" name="Text Box 45"/>
        <xdr:cNvSpPr txBox="1">
          <a:spLocks noChangeArrowheads="1"/>
        </xdr:cNvSpPr>
      </xdr:nvSpPr>
      <xdr:spPr>
        <a:xfrm>
          <a:off x="6372225" y="5257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7</xdr:col>
      <xdr:colOff>19050</xdr:colOff>
      <xdr:row>23</xdr:row>
      <xdr:rowOff>19050</xdr:rowOff>
    </xdr:from>
    <xdr:to>
      <xdr:col>7</xdr:col>
      <xdr:colOff>219075</xdr:colOff>
      <xdr:row>23</xdr:row>
      <xdr:rowOff>228600</xdr:rowOff>
    </xdr:to>
    <xdr:sp>
      <xdr:nvSpPr>
        <xdr:cNvPr id="20" name="Text Box 46"/>
        <xdr:cNvSpPr txBox="1">
          <a:spLocks noChangeArrowheads="1"/>
        </xdr:cNvSpPr>
      </xdr:nvSpPr>
      <xdr:spPr>
        <a:xfrm>
          <a:off x="7905750" y="5257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23</xdr:row>
      <xdr:rowOff>19050</xdr:rowOff>
    </xdr:from>
    <xdr:to>
      <xdr:col>8</xdr:col>
      <xdr:colOff>219075</xdr:colOff>
      <xdr:row>23</xdr:row>
      <xdr:rowOff>228600</xdr:rowOff>
    </xdr:to>
    <xdr:sp>
      <xdr:nvSpPr>
        <xdr:cNvPr id="21" name="Text Box 47"/>
        <xdr:cNvSpPr txBox="1">
          <a:spLocks noChangeArrowheads="1"/>
        </xdr:cNvSpPr>
      </xdr:nvSpPr>
      <xdr:spPr>
        <a:xfrm>
          <a:off x="9544050" y="5257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4</xdr:col>
      <xdr:colOff>19050</xdr:colOff>
      <xdr:row>25</xdr:row>
      <xdr:rowOff>19050</xdr:rowOff>
    </xdr:from>
    <xdr:to>
      <xdr:col>4</xdr:col>
      <xdr:colOff>219075</xdr:colOff>
      <xdr:row>25</xdr:row>
      <xdr:rowOff>228600</xdr:rowOff>
    </xdr:to>
    <xdr:sp>
      <xdr:nvSpPr>
        <xdr:cNvPr id="22" name="Text Box 48"/>
        <xdr:cNvSpPr txBox="1">
          <a:spLocks noChangeArrowheads="1"/>
        </xdr:cNvSpPr>
      </xdr:nvSpPr>
      <xdr:spPr>
        <a:xfrm>
          <a:off x="3295650" y="56769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5</xdr:col>
      <xdr:colOff>19050</xdr:colOff>
      <xdr:row>25</xdr:row>
      <xdr:rowOff>19050</xdr:rowOff>
    </xdr:from>
    <xdr:to>
      <xdr:col>5</xdr:col>
      <xdr:colOff>219075</xdr:colOff>
      <xdr:row>25</xdr:row>
      <xdr:rowOff>228600</xdr:rowOff>
    </xdr:to>
    <xdr:sp>
      <xdr:nvSpPr>
        <xdr:cNvPr id="23" name="Text Box 49"/>
        <xdr:cNvSpPr txBox="1">
          <a:spLocks noChangeArrowheads="1"/>
        </xdr:cNvSpPr>
      </xdr:nvSpPr>
      <xdr:spPr>
        <a:xfrm>
          <a:off x="4819650" y="56769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6</xdr:col>
      <xdr:colOff>19050</xdr:colOff>
      <xdr:row>25</xdr:row>
      <xdr:rowOff>19050</xdr:rowOff>
    </xdr:from>
    <xdr:to>
      <xdr:col>6</xdr:col>
      <xdr:colOff>219075</xdr:colOff>
      <xdr:row>25</xdr:row>
      <xdr:rowOff>228600</xdr:rowOff>
    </xdr:to>
    <xdr:sp>
      <xdr:nvSpPr>
        <xdr:cNvPr id="24" name="Text Box 50"/>
        <xdr:cNvSpPr txBox="1">
          <a:spLocks noChangeArrowheads="1"/>
        </xdr:cNvSpPr>
      </xdr:nvSpPr>
      <xdr:spPr>
        <a:xfrm>
          <a:off x="6372225" y="56769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7</xdr:col>
      <xdr:colOff>19050</xdr:colOff>
      <xdr:row>25</xdr:row>
      <xdr:rowOff>19050</xdr:rowOff>
    </xdr:from>
    <xdr:to>
      <xdr:col>7</xdr:col>
      <xdr:colOff>219075</xdr:colOff>
      <xdr:row>25</xdr:row>
      <xdr:rowOff>228600</xdr:rowOff>
    </xdr:to>
    <xdr:sp>
      <xdr:nvSpPr>
        <xdr:cNvPr id="25" name="Text Box 51"/>
        <xdr:cNvSpPr txBox="1">
          <a:spLocks noChangeArrowheads="1"/>
        </xdr:cNvSpPr>
      </xdr:nvSpPr>
      <xdr:spPr>
        <a:xfrm>
          <a:off x="7905750" y="56769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25</xdr:row>
      <xdr:rowOff>19050</xdr:rowOff>
    </xdr:from>
    <xdr:to>
      <xdr:col>8</xdr:col>
      <xdr:colOff>219075</xdr:colOff>
      <xdr:row>25</xdr:row>
      <xdr:rowOff>228600</xdr:rowOff>
    </xdr:to>
    <xdr:sp>
      <xdr:nvSpPr>
        <xdr:cNvPr id="26" name="Text Box 52"/>
        <xdr:cNvSpPr txBox="1">
          <a:spLocks noChangeArrowheads="1"/>
        </xdr:cNvSpPr>
      </xdr:nvSpPr>
      <xdr:spPr>
        <a:xfrm>
          <a:off x="9544050" y="56769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14</xdr:row>
      <xdr:rowOff>19050</xdr:rowOff>
    </xdr:from>
    <xdr:to>
      <xdr:col>8</xdr:col>
      <xdr:colOff>219075</xdr:colOff>
      <xdr:row>14</xdr:row>
      <xdr:rowOff>228600</xdr:rowOff>
    </xdr:to>
    <xdr:sp>
      <xdr:nvSpPr>
        <xdr:cNvPr id="27" name="Text Box 53"/>
        <xdr:cNvSpPr txBox="1">
          <a:spLocks noChangeArrowheads="1"/>
        </xdr:cNvSpPr>
      </xdr:nvSpPr>
      <xdr:spPr>
        <a:xfrm>
          <a:off x="9544050" y="32004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15</xdr:row>
      <xdr:rowOff>19050</xdr:rowOff>
    </xdr:from>
    <xdr:to>
      <xdr:col>8</xdr:col>
      <xdr:colOff>219075</xdr:colOff>
      <xdr:row>15</xdr:row>
      <xdr:rowOff>228600</xdr:rowOff>
    </xdr:to>
    <xdr:sp>
      <xdr:nvSpPr>
        <xdr:cNvPr id="28" name="Text Box 54"/>
        <xdr:cNvSpPr txBox="1">
          <a:spLocks noChangeArrowheads="1"/>
        </xdr:cNvSpPr>
      </xdr:nvSpPr>
      <xdr:spPr>
        <a:xfrm>
          <a:off x="9544050" y="34290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16</xdr:row>
      <xdr:rowOff>19050</xdr:rowOff>
    </xdr:from>
    <xdr:to>
      <xdr:col>8</xdr:col>
      <xdr:colOff>219075</xdr:colOff>
      <xdr:row>16</xdr:row>
      <xdr:rowOff>228600</xdr:rowOff>
    </xdr:to>
    <xdr:sp>
      <xdr:nvSpPr>
        <xdr:cNvPr id="29" name="Text Box 55"/>
        <xdr:cNvSpPr txBox="1">
          <a:spLocks noChangeArrowheads="1"/>
        </xdr:cNvSpPr>
      </xdr:nvSpPr>
      <xdr:spPr>
        <a:xfrm>
          <a:off x="9544050" y="36576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17</xdr:row>
      <xdr:rowOff>19050</xdr:rowOff>
    </xdr:from>
    <xdr:to>
      <xdr:col>8</xdr:col>
      <xdr:colOff>219075</xdr:colOff>
      <xdr:row>17</xdr:row>
      <xdr:rowOff>228600</xdr:rowOff>
    </xdr:to>
    <xdr:sp>
      <xdr:nvSpPr>
        <xdr:cNvPr id="30" name="Text Box 56"/>
        <xdr:cNvSpPr txBox="1">
          <a:spLocks noChangeArrowheads="1"/>
        </xdr:cNvSpPr>
      </xdr:nvSpPr>
      <xdr:spPr>
        <a:xfrm>
          <a:off x="9544050" y="38862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18</xdr:row>
      <xdr:rowOff>19050</xdr:rowOff>
    </xdr:from>
    <xdr:to>
      <xdr:col>8</xdr:col>
      <xdr:colOff>219075</xdr:colOff>
      <xdr:row>18</xdr:row>
      <xdr:rowOff>228600</xdr:rowOff>
    </xdr:to>
    <xdr:sp>
      <xdr:nvSpPr>
        <xdr:cNvPr id="31" name="Text Box 57"/>
        <xdr:cNvSpPr txBox="1">
          <a:spLocks noChangeArrowheads="1"/>
        </xdr:cNvSpPr>
      </xdr:nvSpPr>
      <xdr:spPr>
        <a:xfrm>
          <a:off x="9544050" y="41148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19</xdr:row>
      <xdr:rowOff>19050</xdr:rowOff>
    </xdr:from>
    <xdr:to>
      <xdr:col>8</xdr:col>
      <xdr:colOff>219075</xdr:colOff>
      <xdr:row>19</xdr:row>
      <xdr:rowOff>228600</xdr:rowOff>
    </xdr:to>
    <xdr:sp>
      <xdr:nvSpPr>
        <xdr:cNvPr id="32" name="Text Box 58"/>
        <xdr:cNvSpPr txBox="1">
          <a:spLocks noChangeArrowheads="1"/>
        </xdr:cNvSpPr>
      </xdr:nvSpPr>
      <xdr:spPr>
        <a:xfrm>
          <a:off x="9544050" y="43434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twoCellAnchor>
    <xdr:from>
      <xdr:col>8</xdr:col>
      <xdr:colOff>19050</xdr:colOff>
      <xdr:row>20</xdr:row>
      <xdr:rowOff>19050</xdr:rowOff>
    </xdr:from>
    <xdr:to>
      <xdr:col>8</xdr:col>
      <xdr:colOff>219075</xdr:colOff>
      <xdr:row>20</xdr:row>
      <xdr:rowOff>228600</xdr:rowOff>
    </xdr:to>
    <xdr:sp>
      <xdr:nvSpPr>
        <xdr:cNvPr id="33" name="Text Box 59"/>
        <xdr:cNvSpPr txBox="1">
          <a:spLocks noChangeArrowheads="1"/>
        </xdr:cNvSpPr>
      </xdr:nvSpPr>
      <xdr:spPr>
        <a:xfrm>
          <a:off x="9544050" y="4572000"/>
          <a:ext cx="200025" cy="20955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504825</xdr:colOff>
      <xdr:row>4</xdr:row>
      <xdr:rowOff>47625</xdr:rowOff>
    </xdr:from>
    <xdr:to>
      <xdr:col>23</xdr:col>
      <xdr:colOff>190500</xdr:colOff>
      <xdr:row>32</xdr:row>
      <xdr:rowOff>276225</xdr:rowOff>
    </xdr:to>
    <xdr:sp>
      <xdr:nvSpPr>
        <xdr:cNvPr id="1" name="Text Box 3"/>
        <xdr:cNvSpPr txBox="1">
          <a:spLocks noChangeArrowheads="1"/>
        </xdr:cNvSpPr>
      </xdr:nvSpPr>
      <xdr:spPr>
        <a:xfrm>
          <a:off x="13354050" y="923925"/>
          <a:ext cx="7086600" cy="77152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 Travel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Field Name Instructions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Domestic Travel Costs (Incl. Canada, Mexico, and US Possessions) Enter the total funds requested for domestic travel. Domestic travel includes Canada, Mexico, and US possessions. In the budget justification section, include the purpose, destination, dates of travel (if known), and number of individuals for each trip. If the dates of travel are not known, specify estimated length of trip (for example, 3 days).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Foreign Travel Costs Enter the total funds requested for foreign travel. Foreign travel includes any travel outside of North America and/or US possessions. In the budget justification section, include the purpose, destination, dates of travel (if known) and number of individuals for each trip. If the dates of travel are not known, specify estimated length of trip (for example, 3 days).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Total Travel Cost The total funds requested for all travel.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 Participant/Trainee Support Costs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Unless specifically stated otherwise in an announcement, NIH and other PHS agencies applicants should leave blank Section E. Note: Tuition remission for graduate students should continue to be included in Section F. Other Direct Costs when applicable.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Field Name Instructions
</a:t>
          </a:r>
          <a:r>
            <a:rPr lang="en-US" cap="none" sz="1200" b="0" i="0" u="none" baseline="0">
              <a:solidFill>
                <a:srgbClr val="000000"/>
              </a:solidFill>
              <a:latin typeface="Arial"/>
              <a:ea typeface="Arial"/>
              <a:cs typeface="Arial"/>
            </a:rPr>
            <a:t>Tuition/Fees/Health Insurance Enter the total amount of funds requested for Participant/Trainee tuition, fees, and/or health insurance.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Stipends Enter the total funds requested for Participant/Trainee stipends.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Travel Enter the total funds requested for Participant/Trainee travel.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Subsistence Enter the total funds requested for Participant/Trainee subsistence.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Other Describe any other participant trainee funds requested. Enter the total funds requested for any other Participant/Trainee costs described.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Number of Participants/Trainees Enter the total number of proposed Participants/Trainees.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Total Participant/Trainee Support Costs The total funds requested for all trainee costs.
</a:t>
          </a:r>
          <a:r>
            <a:rPr lang="en-US" cap="none" sz="1200" b="0" i="0" u="none" baseline="0">
              <a:solidFill>
                <a:srgbClr val="000000"/>
              </a:solidFill>
              <a:latin typeface="Arial"/>
              <a:ea typeface="Arial"/>
              <a:cs typeface="Arial"/>
            </a:rPr>
            <a:t>equested for all other direct costs.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219075</xdr:rowOff>
    </xdr:from>
    <xdr:to>
      <xdr:col>24</xdr:col>
      <xdr:colOff>409575</xdr:colOff>
      <xdr:row>31</xdr:row>
      <xdr:rowOff>180975</xdr:rowOff>
    </xdr:to>
    <xdr:sp>
      <xdr:nvSpPr>
        <xdr:cNvPr id="1" name="Text Box 2"/>
        <xdr:cNvSpPr txBox="1">
          <a:spLocks noChangeArrowheads="1"/>
        </xdr:cNvSpPr>
      </xdr:nvSpPr>
      <xdr:spPr>
        <a:xfrm>
          <a:off x="14982825" y="219075"/>
          <a:ext cx="7086600" cy="910590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F. Other Direct Costs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Field Name Instructions
</a:t>
          </a:r>
          <a:r>
            <a:rPr lang="en-US" cap="none" sz="1200" b="0" i="0" u="none" baseline="0">
              <a:solidFill>
                <a:srgbClr val="000000"/>
              </a:solidFill>
              <a:latin typeface="Arial"/>
              <a:ea typeface="Arial"/>
              <a:cs typeface="Arial"/>
            </a:rPr>
            <a:t>1. Materials and Supplies Enter the total funds requested for materials and supplies. In the budget justification, indicate general categories such as glassware, chemicals, animal costs, including an amount for each category. Categories less than $1,000 do not have to be itemized.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Publication Costs Enter the total publication funds requested. The proposal budget may request funds for the costs of documenting, preparing, publishing, or otherwise making available to others the findings and products of the work conducted under the award. In the budget justification include supporting information.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3. Consultant Services Enter the total costs for all consultant services. In the budget justification, identify each consultant, the services he or she will perform, total number of days, travel costs, and the total estimated costs.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4. ADP/Computer Services Enter total funds requested for ADP/computer services. The cost of computer services, including computer-based retrieval of scientific, technical and education information may be requested. In the budget justification, include the established computer service rates at the proposing organization if applicable.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 Subawards/Consortium/ Contractual Costs Enter the total funds requested for 1) all subaward/consortium organization(s) proposed for the project and 2) any other contractual costs proposed for the project.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6. Equipment or Facility Rental/User Fees Enter the total funds requested for equipment or facility rental/use fees. In the budget justification, identify each rental user fee and justify.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7. Alterations and Renovations Enter the total funds requested for alterations and renovations. In the budget justification, itemize by category and justify the costs of alterations and renovations including repairs, painting, removal or installation of partitions, shielding, or air conditioning. Where applicable, provide the square footage and costs.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8-10 Other Add text to describe any “other” direct costs not requested above. Use the budget justification to further itemize and justify.
</a:t>
          </a:r>
          <a:r>
            <a:rPr lang="en-US" cap="none" sz="1200" b="0" i="0" u="none" baseline="0">
              <a:solidFill>
                <a:srgbClr val="000000"/>
              </a:solidFill>
              <a:latin typeface="Arial"/>
              <a:ea typeface="Arial"/>
              <a:cs typeface="Arial"/>
            </a:rPr>
            <a:t>Use lines 8-10 for such costs as patient care and tuition remission. If requesting patient care costs, request inpatient and outpatient costs separately using lines 8 and 9.
</a:t>
          </a:r>
          <a:r>
            <a:rPr lang="en-US" cap="none" sz="1400" b="1" i="0" u="none" baseline="0">
              <a:solidFill>
                <a:srgbClr val="000000"/>
              </a:solidFill>
              <a:latin typeface="Arial"/>
              <a:ea typeface="Arial"/>
              <a:cs typeface="Arial"/>
            </a:rPr>
            <a:t>If line space is an issue, combine all remaining “other direct costs” together on the last line and include details in the budget justification (description and funds requested).</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Total Other Direct Costs The total funds requested for all other direct costs.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ana%20PHS398%20(09-04)%20with%20Subcontrac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S\Templates\Excel\PHS%20398%20Federal%204-09.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POSAL\Pittman\2011\CDC%20Community%20Transformation\Award%20and%20revision%20Nov2011\FINAL%20BUDGET%20CTG%20budget%20Nov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FIRSTBUD"/>
      <sheetName val="ENTRBUD"/>
      <sheetName val="SubA Yr1"/>
      <sheetName val="SubA 5Yr"/>
      <sheetName val="SubB Yr1"/>
      <sheetName val="SubB 5Yr"/>
      <sheetName val="CHKLST"/>
      <sheetName val="F &amp; A Calcul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Y1_Y5"/>
      <sheetName val="AA"/>
      <sheetName val="398 p 4"/>
      <sheetName val="PHS 2590 yr 2"/>
      <sheetName val="PHS 2590 yr 3"/>
      <sheetName val="PHS 2590 yr 4"/>
      <sheetName val="PHS 2590 yr 5"/>
      <sheetName val="398 p 5"/>
      <sheetName val="CHKLST"/>
      <sheetName val="SF 424"/>
      <sheetName val="Personnel"/>
      <sheetName val="Consultants"/>
      <sheetName val="Equipment"/>
      <sheetName val="Supplies"/>
      <sheetName val="Travel"/>
      <sheetName val="Subcontracts"/>
      <sheetName val="Calculate OTHER EXPENSES"/>
      <sheetName val="Other Summary"/>
      <sheetName val="Lawson Codes"/>
      <sheetName val="Lawson UPLOA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ular Budget Page-5 10"/>
      <sheetName val="SF424A-B"/>
      <sheetName val="1 A-B"/>
      <sheetName val="2 A-B"/>
      <sheetName val="3 A-B"/>
      <sheetName val="4 A-B"/>
      <sheetName val="5 A-B"/>
      <sheetName val="1C-E"/>
      <sheetName val="1F-K"/>
      <sheetName val="Contractual per STate"/>
      <sheetName val="sub matrix"/>
      <sheetName val="for justification"/>
      <sheetName val="Sum Y1_Y5"/>
      <sheetName val="Generic Format"/>
      <sheetName val="Personnel"/>
      <sheetName val="Subcontracts"/>
      <sheetName val="Travel"/>
      <sheetName val="Calculate OTHER EXPENSES"/>
      <sheetName val="Consultants"/>
      <sheetName val="Other Summary"/>
      <sheetName val="Lawson Codes DETAIL"/>
      <sheetName val="Equipment"/>
      <sheetName val="Supplies"/>
      <sheetName val="Lawson Codes MODULAR"/>
      <sheetName val="Lawson UPLOAD Mod"/>
      <sheetName val="Lawson UPLOAD D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3324"/>
  <sheetViews>
    <sheetView zoomScalePageLayoutView="0" workbookViewId="0" topLeftCell="A91">
      <selection activeCell="H113" sqref="H113"/>
    </sheetView>
  </sheetViews>
  <sheetFormatPr defaultColWidth="8.88671875" defaultRowHeight="15"/>
  <cols>
    <col min="1" max="1" width="3.4453125" style="0" customWidth="1"/>
    <col min="2" max="2" width="22.5546875" style="0" customWidth="1"/>
    <col min="4" max="4" width="15.4453125" style="0" bestFit="1" customWidth="1"/>
    <col min="5" max="5" width="8.3359375" style="0" customWidth="1"/>
    <col min="7" max="7" width="9.99609375" style="0" customWidth="1"/>
    <col min="8" max="8" width="17.10546875" style="0" customWidth="1"/>
    <col min="9" max="9" width="2.5546875" style="0" customWidth="1"/>
    <col min="10" max="10" width="10.6640625" style="267" bestFit="1" customWidth="1"/>
    <col min="11" max="11" width="8.3359375" style="0" customWidth="1"/>
  </cols>
  <sheetData>
    <row r="1" spans="2:10" s="90" customFormat="1" ht="15.75">
      <c r="B1" s="601" t="s">
        <v>335</v>
      </c>
      <c r="C1" s="601"/>
      <c r="D1" s="601"/>
      <c r="E1" s="601"/>
      <c r="F1" s="601"/>
      <c r="G1" s="601"/>
      <c r="H1" s="601"/>
      <c r="I1" s="601"/>
      <c r="J1" s="601"/>
    </row>
    <row r="2" ht="16.5" thickBot="1"/>
    <row r="3" spans="2:12" s="247" customFormat="1" ht="30" customHeight="1" thickBot="1">
      <c r="B3" s="258" t="s">
        <v>317</v>
      </c>
      <c r="C3" s="259" t="s">
        <v>318</v>
      </c>
      <c r="D3" s="260" t="e">
        <f>+#REF!</f>
        <v>#REF!</v>
      </c>
      <c r="E3" s="261"/>
      <c r="F3" s="259" t="s">
        <v>319</v>
      </c>
      <c r="G3" s="260" t="e">
        <f>+D3+365</f>
        <v>#REF!</v>
      </c>
      <c r="H3" s="262"/>
      <c r="I3" s="376"/>
      <c r="J3" s="268" t="s">
        <v>356</v>
      </c>
      <c r="L3" t="s">
        <v>340</v>
      </c>
    </row>
    <row r="4" spans="2:8" ht="15.75">
      <c r="B4" s="114" t="s">
        <v>320</v>
      </c>
      <c r="H4" t="s">
        <v>201</v>
      </c>
    </row>
    <row r="5" spans="7:9" ht="15.75">
      <c r="G5" s="87" t="s">
        <v>322</v>
      </c>
      <c r="H5" s="255" t="e">
        <f>#REF!</f>
        <v>#REF!</v>
      </c>
      <c r="I5" s="255"/>
    </row>
    <row r="6" spans="7:9" ht="15.75">
      <c r="G6" s="87" t="s">
        <v>149</v>
      </c>
      <c r="H6" s="256" t="e">
        <f>#REF!</f>
        <v>#REF!</v>
      </c>
      <c r="I6" s="377"/>
    </row>
    <row r="7" spans="7:9" ht="15.75">
      <c r="G7" s="87" t="s">
        <v>321</v>
      </c>
      <c r="H7" s="255" t="e">
        <f>SUM(H5:H6)</f>
        <v>#REF!</v>
      </c>
      <c r="I7" s="255"/>
    </row>
    <row r="8" spans="2:9" ht="6.75" customHeight="1">
      <c r="B8" s="106"/>
      <c r="C8" s="106"/>
      <c r="D8" s="106"/>
      <c r="E8" s="106"/>
      <c r="F8" s="106"/>
      <c r="G8" s="106"/>
      <c r="H8" s="106"/>
      <c r="I8" s="90"/>
    </row>
    <row r="9" spans="2:11" ht="15.75">
      <c r="B9" s="114" t="s">
        <v>323</v>
      </c>
      <c r="K9">
        <f>50000/12</f>
        <v>4166.66666666667</v>
      </c>
    </row>
    <row r="10" spans="2:10" s="249" customFormat="1" ht="38.25">
      <c r="B10" s="250" t="s">
        <v>214</v>
      </c>
      <c r="C10" s="250"/>
      <c r="D10" s="250"/>
      <c r="E10" s="248" t="s">
        <v>324</v>
      </c>
      <c r="G10" s="248" t="s">
        <v>216</v>
      </c>
      <c r="H10" s="250" t="s">
        <v>325</v>
      </c>
      <c r="I10" s="250"/>
      <c r="J10" s="269"/>
    </row>
    <row r="11" spans="2:11" ht="15.75">
      <c r="B11" s="87" t="str">
        <f>"Fixed Rate MTDC/"&amp;K11</f>
        <v>Fixed Rate MTDC/</v>
      </c>
      <c r="C11" s="87"/>
      <c r="D11" s="87"/>
      <c r="E11" s="251" t="e">
        <f>#REF!+#REF!</f>
        <v>#REF!</v>
      </c>
      <c r="G11" s="104" t="e">
        <f>#REF!/12*#REF!</f>
        <v>#REF!</v>
      </c>
      <c r="H11" s="255" t="e">
        <f>ROUND(E11*G11,0)</f>
        <v>#REF!</v>
      </c>
      <c r="I11" s="255"/>
      <c r="J11" s="267" t="e">
        <f>#REF!+#REF!</f>
        <v>#REF!</v>
      </c>
      <c r="K11" s="265"/>
    </row>
    <row r="12" spans="2:13" ht="15.75">
      <c r="B12" s="87" t="str">
        <f>"Projected Fixed Rate MTDC/"&amp;K12</f>
        <v>Projected Fixed Rate MTDC/</v>
      </c>
      <c r="C12" s="87"/>
      <c r="D12" s="87"/>
      <c r="E12" s="251" t="e">
        <f>#REF!+#REF!</f>
        <v>#REF!</v>
      </c>
      <c r="G12" s="104" t="e">
        <f>#REF!/12*#REF!</f>
        <v>#REF!</v>
      </c>
      <c r="H12" s="348" t="e">
        <f>ROUND(E12*G12,0)</f>
        <v>#REF!</v>
      </c>
      <c r="I12" s="348"/>
      <c r="J12" s="267" t="e">
        <f>#REF!+#REF!</f>
        <v>#REF!</v>
      </c>
      <c r="K12" s="265"/>
      <c r="M12">
        <f>22917*0.538</f>
        <v>12329.346</v>
      </c>
    </row>
    <row r="13" ht="15.75">
      <c r="B13" s="252"/>
    </row>
    <row r="14" ht="7.5" customHeight="1"/>
    <row r="15" spans="2:8" ht="15.75">
      <c r="B15" s="253" t="s">
        <v>326</v>
      </c>
      <c r="C15" s="253"/>
      <c r="D15" s="253"/>
      <c r="E15" s="253"/>
      <c r="F15" s="253"/>
      <c r="G15" t="s">
        <v>327</v>
      </c>
      <c r="H15" t="s">
        <v>328</v>
      </c>
    </row>
    <row r="16" spans="7:8" ht="15.75">
      <c r="G16" t="s">
        <v>329</v>
      </c>
      <c r="H16" t="s">
        <v>396</v>
      </c>
    </row>
    <row r="17" spans="7:8" ht="15.75">
      <c r="G17" t="s">
        <v>330</v>
      </c>
      <c r="H17" t="s">
        <v>331</v>
      </c>
    </row>
    <row r="18" ht="7.5" customHeight="1"/>
    <row r="19" spans="2:10" ht="15.75">
      <c r="B19" s="253" t="s">
        <v>332</v>
      </c>
      <c r="D19" s="254">
        <v>40484</v>
      </c>
      <c r="G19" s="250" t="s">
        <v>333</v>
      </c>
      <c r="H19" s="257" t="e">
        <f>SUM(H11:H12)</f>
        <v>#REF!</v>
      </c>
      <c r="I19" s="257"/>
      <c r="J19" s="267" t="e">
        <f>#REF!</f>
        <v>#REF!</v>
      </c>
    </row>
    <row r="20" ht="7.5" customHeight="1"/>
    <row r="21" spans="2:10" ht="15.75">
      <c r="B21" s="114" t="s">
        <v>334</v>
      </c>
      <c r="G21" s="250" t="s">
        <v>201</v>
      </c>
      <c r="H21" s="257" t="e">
        <f>+H19+H7</f>
        <v>#REF!</v>
      </c>
      <c r="I21" s="257"/>
      <c r="J21" s="267" t="e">
        <f>#REF!</f>
        <v>#REF!</v>
      </c>
    </row>
    <row r="22" ht="16.5" thickBot="1"/>
    <row r="23" spans="2:10" s="247" customFormat="1" ht="30" customHeight="1" thickBot="1">
      <c r="B23" s="258" t="s">
        <v>336</v>
      </c>
      <c r="C23" s="259" t="s">
        <v>318</v>
      </c>
      <c r="D23" s="260" t="e">
        <f>+G3+1</f>
        <v>#REF!</v>
      </c>
      <c r="E23" s="261"/>
      <c r="F23" s="259" t="s">
        <v>319</v>
      </c>
      <c r="G23" s="260" t="e">
        <f>+D23+364</f>
        <v>#REF!</v>
      </c>
      <c r="H23" s="262"/>
      <c r="I23" s="376"/>
      <c r="J23" s="268"/>
    </row>
    <row r="24" spans="2:8" ht="15.75">
      <c r="B24" s="114" t="s">
        <v>320</v>
      </c>
      <c r="H24" t="s">
        <v>201</v>
      </c>
    </row>
    <row r="25" spans="7:9" ht="15.75">
      <c r="G25" s="87" t="s">
        <v>322</v>
      </c>
      <c r="H25" s="255" t="e">
        <f>#REF!</f>
        <v>#REF!</v>
      </c>
      <c r="I25" s="255"/>
    </row>
    <row r="26" spans="7:9" ht="15.75">
      <c r="G26" s="87" t="s">
        <v>149</v>
      </c>
      <c r="H26" s="256" t="e">
        <f>#REF!</f>
        <v>#REF!</v>
      </c>
      <c r="I26" s="377"/>
    </row>
    <row r="27" spans="7:9" ht="15.75">
      <c r="G27" s="87" t="s">
        <v>321</v>
      </c>
      <c r="H27" s="255" t="e">
        <f>SUM(H25:H26)</f>
        <v>#REF!</v>
      </c>
      <c r="I27" s="255"/>
    </row>
    <row r="28" spans="2:9" ht="6.75" customHeight="1">
      <c r="B28" s="106"/>
      <c r="C28" s="106"/>
      <c r="D28" s="106"/>
      <c r="E28" s="106"/>
      <c r="F28" s="106"/>
      <c r="G28" s="106"/>
      <c r="H28" s="106"/>
      <c r="I28" s="90"/>
    </row>
    <row r="29" ht="15.75">
      <c r="B29" s="114" t="s">
        <v>323</v>
      </c>
    </row>
    <row r="30" spans="2:10" s="249" customFormat="1" ht="38.25">
      <c r="B30" s="250" t="s">
        <v>214</v>
      </c>
      <c r="C30" s="250"/>
      <c r="D30" s="250"/>
      <c r="E30" s="248" t="s">
        <v>324</v>
      </c>
      <c r="G30" s="248" t="s">
        <v>216</v>
      </c>
      <c r="H30" s="250" t="s">
        <v>325</v>
      </c>
      <c r="I30" s="250"/>
      <c r="J30" s="269"/>
    </row>
    <row r="31" spans="2:11" ht="15.75">
      <c r="B31" s="87" t="str">
        <f>"Fixed Rate MTDC/"&amp;K31</f>
        <v>Fixed Rate MTDC/</v>
      </c>
      <c r="C31" s="87"/>
      <c r="D31" s="87"/>
      <c r="E31" s="251" t="e">
        <f>#REF!+#REF!</f>
        <v>#REF!</v>
      </c>
      <c r="G31" s="104" t="e">
        <f>#REF!</f>
        <v>#REF!</v>
      </c>
      <c r="H31" s="257" t="e">
        <f>ROUND(E31*G31,0)</f>
        <v>#REF!</v>
      </c>
      <c r="I31" s="257"/>
      <c r="J31" s="267" t="e">
        <f>#REF!</f>
        <v>#REF!</v>
      </c>
      <c r="K31" s="265"/>
    </row>
    <row r="32" spans="2:11" ht="15.75">
      <c r="B32" s="266"/>
      <c r="C32" s="87"/>
      <c r="D32" s="87"/>
      <c r="E32" s="251"/>
      <c r="G32" s="104"/>
      <c r="H32" s="255"/>
      <c r="I32" s="255"/>
      <c r="K32" s="265"/>
    </row>
    <row r="33" ht="15.75">
      <c r="B33" s="252"/>
    </row>
    <row r="34" ht="7.5" customHeight="1"/>
    <row r="35" spans="2:8" ht="15.75">
      <c r="B35" s="253" t="s">
        <v>326</v>
      </c>
      <c r="C35" s="253"/>
      <c r="D35" s="253"/>
      <c r="E35" s="253"/>
      <c r="F35" s="253"/>
      <c r="G35" t="s">
        <v>327</v>
      </c>
      <c r="H35" t="s">
        <v>328</v>
      </c>
    </row>
    <row r="36" spans="7:8" ht="15.75">
      <c r="G36" t="s">
        <v>329</v>
      </c>
      <c r="H36" t="s">
        <v>396</v>
      </c>
    </row>
    <row r="37" spans="7:8" ht="15.75">
      <c r="G37" t="s">
        <v>330</v>
      </c>
      <c r="H37" t="s">
        <v>331</v>
      </c>
    </row>
    <row r="38" ht="7.5" customHeight="1"/>
    <row r="39" spans="2:10" ht="15.75">
      <c r="B39" s="253" t="s">
        <v>332</v>
      </c>
      <c r="D39" s="254">
        <f>+D19</f>
        <v>40484</v>
      </c>
      <c r="G39" s="250" t="s">
        <v>333</v>
      </c>
      <c r="H39" s="257" t="e">
        <f>SUM(H31:H32)</f>
        <v>#REF!</v>
      </c>
      <c r="I39" s="257"/>
      <c r="J39" s="267" t="e">
        <f>#REF!</f>
        <v>#REF!</v>
      </c>
    </row>
    <row r="40" spans="8:9" ht="7.5" customHeight="1">
      <c r="H40" s="257"/>
      <c r="I40" s="257"/>
    </row>
    <row r="41" spans="2:10" ht="15.75">
      <c r="B41" s="114" t="s">
        <v>334</v>
      </c>
      <c r="G41" s="250" t="s">
        <v>201</v>
      </c>
      <c r="H41" s="257" t="e">
        <f>+H39+H27</f>
        <v>#REF!</v>
      </c>
      <c r="I41" s="257"/>
      <c r="J41" s="267" t="e">
        <f>#REF!</f>
        <v>#REF!</v>
      </c>
    </row>
    <row r="42" ht="16.5" thickBot="1"/>
    <row r="43" spans="2:10" s="247" customFormat="1" ht="30" customHeight="1" thickBot="1">
      <c r="B43" s="258" t="s">
        <v>337</v>
      </c>
      <c r="C43" s="259" t="s">
        <v>318</v>
      </c>
      <c r="D43" s="260" t="e">
        <f>+G23+1</f>
        <v>#REF!</v>
      </c>
      <c r="E43" s="261"/>
      <c r="F43" s="259" t="s">
        <v>319</v>
      </c>
      <c r="G43" s="260" t="e">
        <f>+D43+364</f>
        <v>#REF!</v>
      </c>
      <c r="H43" s="262"/>
      <c r="I43" s="376"/>
      <c r="J43" s="268"/>
    </row>
    <row r="44" spans="2:8" ht="15.75">
      <c r="B44" s="114" t="s">
        <v>320</v>
      </c>
      <c r="H44" t="s">
        <v>201</v>
      </c>
    </row>
    <row r="45" spans="7:9" ht="15.75">
      <c r="G45" s="87" t="s">
        <v>322</v>
      </c>
      <c r="H45" s="255" t="e">
        <f>#REF!</f>
        <v>#REF!</v>
      </c>
      <c r="I45" s="255"/>
    </row>
    <row r="46" spans="7:9" ht="15.75">
      <c r="G46" s="87" t="s">
        <v>149</v>
      </c>
      <c r="H46" s="256" t="e">
        <f>#REF!</f>
        <v>#REF!</v>
      </c>
      <c r="I46" s="377"/>
    </row>
    <row r="47" spans="7:9" ht="15.75">
      <c r="G47" s="87" t="s">
        <v>321</v>
      </c>
      <c r="H47" s="255" t="e">
        <f>SUM(H45:H46)</f>
        <v>#REF!</v>
      </c>
      <c r="I47" s="255"/>
    </row>
    <row r="48" spans="2:9" ht="6.75" customHeight="1">
      <c r="B48" s="106"/>
      <c r="C48" s="106"/>
      <c r="D48" s="106"/>
      <c r="E48" s="106"/>
      <c r="F48" s="106"/>
      <c r="G48" s="106"/>
      <c r="H48" s="106"/>
      <c r="I48" s="90"/>
    </row>
    <row r="49" ht="15.75">
      <c r="B49" s="114" t="s">
        <v>323</v>
      </c>
    </row>
    <row r="50" spans="2:10" s="249" customFormat="1" ht="38.25">
      <c r="B50" s="250" t="s">
        <v>214</v>
      </c>
      <c r="C50" s="250"/>
      <c r="D50" s="250"/>
      <c r="E50" s="248" t="s">
        <v>324</v>
      </c>
      <c r="G50" s="248" t="s">
        <v>216</v>
      </c>
      <c r="H50" s="250" t="s">
        <v>325</v>
      </c>
      <c r="I50" s="250"/>
      <c r="J50" s="269"/>
    </row>
    <row r="51" spans="2:11" ht="15.75">
      <c r="B51" s="266" t="str">
        <f>"Projected Fixed Rate MTDC/"&amp;K51</f>
        <v>Projected Fixed Rate MTDC/</v>
      </c>
      <c r="C51" s="87"/>
      <c r="D51" s="87"/>
      <c r="E51" s="251" t="e">
        <f>#REF!+#REF!</f>
        <v>#REF!</v>
      </c>
      <c r="G51" s="104" t="e">
        <f>#REF!</f>
        <v>#REF!</v>
      </c>
      <c r="H51" s="255" t="e">
        <f>ROUND(E51*G51,0)</f>
        <v>#REF!</v>
      </c>
      <c r="I51" s="255"/>
      <c r="J51" s="267" t="e">
        <f>#REF!</f>
        <v>#REF!</v>
      </c>
      <c r="K51" s="265"/>
    </row>
    <row r="52" spans="2:11" ht="15.75">
      <c r="B52" s="87"/>
      <c r="C52" s="87"/>
      <c r="D52" s="87"/>
      <c r="E52" s="251"/>
      <c r="G52" s="104"/>
      <c r="H52" s="255"/>
      <c r="I52" s="255"/>
      <c r="K52" s="265"/>
    </row>
    <row r="53" ht="15.75">
      <c r="B53" s="252"/>
    </row>
    <row r="54" ht="7.5" customHeight="1"/>
    <row r="55" spans="2:8" ht="15.75">
      <c r="B55" s="253" t="s">
        <v>326</v>
      </c>
      <c r="C55" s="253"/>
      <c r="D55" s="253"/>
      <c r="E55" s="253"/>
      <c r="F55" s="253"/>
      <c r="G55" t="s">
        <v>327</v>
      </c>
      <c r="H55" t="s">
        <v>328</v>
      </c>
    </row>
    <row r="56" spans="7:8" ht="15.75">
      <c r="G56" t="s">
        <v>329</v>
      </c>
      <c r="H56" t="s">
        <v>396</v>
      </c>
    </row>
    <row r="57" spans="7:8" ht="15.75">
      <c r="G57" t="s">
        <v>330</v>
      </c>
      <c r="H57" t="s">
        <v>331</v>
      </c>
    </row>
    <row r="58" ht="7.5" customHeight="1"/>
    <row r="59" spans="2:10" ht="15.75">
      <c r="B59" s="253" t="s">
        <v>332</v>
      </c>
      <c r="D59" s="254">
        <f>+D39</f>
        <v>40484</v>
      </c>
      <c r="G59" s="250" t="s">
        <v>333</v>
      </c>
      <c r="H59" s="257" t="e">
        <f>SUM(H51:H52)</f>
        <v>#REF!</v>
      </c>
      <c r="I59" s="257"/>
      <c r="J59" s="267" t="e">
        <f>#REF!</f>
        <v>#REF!</v>
      </c>
    </row>
    <row r="60" ht="7.5" customHeight="1"/>
    <row r="61" spans="2:10" ht="15.75">
      <c r="B61" s="114" t="s">
        <v>334</v>
      </c>
      <c r="G61" s="250" t="s">
        <v>201</v>
      </c>
      <c r="H61" s="257" t="e">
        <f>+H59+H47</f>
        <v>#REF!</v>
      </c>
      <c r="I61" s="257"/>
      <c r="J61" s="267" t="e">
        <f>#REF!</f>
        <v>#REF!</v>
      </c>
    </row>
    <row r="62" ht="16.5" thickBot="1"/>
    <row r="63" spans="2:10" s="247" customFormat="1" ht="30" customHeight="1" thickBot="1">
      <c r="B63" s="258" t="s">
        <v>338</v>
      </c>
      <c r="C63" s="259" t="s">
        <v>318</v>
      </c>
      <c r="D63" s="260" t="e">
        <f>+G43+1</f>
        <v>#REF!</v>
      </c>
      <c r="E63" s="261"/>
      <c r="F63" s="259" t="s">
        <v>319</v>
      </c>
      <c r="G63" s="260" t="e">
        <f>+D63+364</f>
        <v>#REF!</v>
      </c>
      <c r="H63" s="262"/>
      <c r="I63" s="376"/>
      <c r="J63" s="268"/>
    </row>
    <row r="64" spans="2:8" ht="15.75">
      <c r="B64" s="114" t="s">
        <v>320</v>
      </c>
      <c r="H64" t="s">
        <v>201</v>
      </c>
    </row>
    <row r="65" spans="7:9" ht="15.75">
      <c r="G65" s="87" t="s">
        <v>322</v>
      </c>
      <c r="H65" s="255" t="e">
        <f>#REF!</f>
        <v>#REF!</v>
      </c>
      <c r="I65" s="255"/>
    </row>
    <row r="66" spans="7:9" ht="15.75">
      <c r="G66" s="87" t="s">
        <v>149</v>
      </c>
      <c r="H66" s="256" t="e">
        <f>#REF!</f>
        <v>#REF!</v>
      </c>
      <c r="I66" s="377"/>
    </row>
    <row r="67" spans="7:9" ht="15.75">
      <c r="G67" s="87" t="s">
        <v>321</v>
      </c>
      <c r="H67" s="255" t="e">
        <f>SUM(H65:H66)</f>
        <v>#REF!</v>
      </c>
      <c r="I67" s="255"/>
    </row>
    <row r="68" spans="2:9" ht="6.75" customHeight="1">
      <c r="B68" s="106"/>
      <c r="C68" s="106"/>
      <c r="D68" s="106"/>
      <c r="E68" s="106"/>
      <c r="F68" s="106"/>
      <c r="G68" s="106"/>
      <c r="H68" s="106"/>
      <c r="I68" s="90"/>
    </row>
    <row r="69" ht="15.75">
      <c r="B69" s="114" t="s">
        <v>323</v>
      </c>
    </row>
    <row r="70" spans="2:10" s="249" customFormat="1" ht="38.25">
      <c r="B70" s="250" t="s">
        <v>214</v>
      </c>
      <c r="C70" s="250"/>
      <c r="D70" s="250"/>
      <c r="E70" s="248" t="s">
        <v>324</v>
      </c>
      <c r="G70" s="248" t="s">
        <v>216</v>
      </c>
      <c r="H70" s="250" t="s">
        <v>325</v>
      </c>
      <c r="I70" s="250"/>
      <c r="J70" s="269"/>
    </row>
    <row r="71" spans="2:11" ht="15.75">
      <c r="B71" s="266" t="str">
        <f>"Projected Fixed Rate MTDC/"&amp;K71</f>
        <v>Projected Fixed Rate MTDC/2014</v>
      </c>
      <c r="C71" s="87"/>
      <c r="D71" s="87"/>
      <c r="E71" s="251" t="e">
        <f>#REF!+#REF!</f>
        <v>#REF!</v>
      </c>
      <c r="G71" s="104" t="e">
        <f>#REF!</f>
        <v>#REF!</v>
      </c>
      <c r="H71" s="255" t="e">
        <f>ROUND(E71*G71,0)</f>
        <v>#REF!</v>
      </c>
      <c r="I71" s="255"/>
      <c r="J71" s="267" t="e">
        <f>#REF!</f>
        <v>#REF!</v>
      </c>
      <c r="K71" s="265">
        <v>2014</v>
      </c>
    </row>
    <row r="72" ht="15.75">
      <c r="B72" s="252"/>
    </row>
    <row r="73" ht="7.5" customHeight="1"/>
    <row r="74" spans="2:8" ht="15.75">
      <c r="B74" s="253" t="s">
        <v>326</v>
      </c>
      <c r="C74" s="253"/>
      <c r="D74" s="253"/>
      <c r="E74" s="253"/>
      <c r="F74" s="253"/>
      <c r="G74" t="s">
        <v>327</v>
      </c>
      <c r="H74" t="s">
        <v>328</v>
      </c>
    </row>
    <row r="75" spans="7:8" ht="15.75">
      <c r="G75" t="s">
        <v>329</v>
      </c>
      <c r="H75" t="s">
        <v>396</v>
      </c>
    </row>
    <row r="76" spans="7:8" ht="15.75">
      <c r="G76" t="s">
        <v>330</v>
      </c>
      <c r="H76" t="s">
        <v>331</v>
      </c>
    </row>
    <row r="77" ht="7.5" customHeight="1"/>
    <row r="78" spans="2:10" ht="15.75">
      <c r="B78" s="253" t="s">
        <v>332</v>
      </c>
      <c r="D78" s="254">
        <f>+D59</f>
        <v>40484</v>
      </c>
      <c r="G78" s="250" t="s">
        <v>333</v>
      </c>
      <c r="H78" s="257" t="e">
        <f>SUM(H70:H71)</f>
        <v>#REF!</v>
      </c>
      <c r="I78" s="257"/>
      <c r="J78" s="267" t="e">
        <f>#REF!</f>
        <v>#REF!</v>
      </c>
    </row>
    <row r="79" ht="7.5" customHeight="1"/>
    <row r="80" spans="2:10" ht="15.75">
      <c r="B80" s="114" t="s">
        <v>334</v>
      </c>
      <c r="G80" s="250" t="s">
        <v>201</v>
      </c>
      <c r="H80" s="257" t="e">
        <f>+H78+H67</f>
        <v>#REF!</v>
      </c>
      <c r="I80" s="257"/>
      <c r="J80" s="267" t="e">
        <f>#REF!</f>
        <v>#REF!</v>
      </c>
    </row>
    <row r="81" ht="16.5" thickBot="1"/>
    <row r="82" spans="2:10" s="247" customFormat="1" ht="30" customHeight="1" thickBot="1">
      <c r="B82" s="258" t="s">
        <v>339</v>
      </c>
      <c r="C82" s="259" t="s">
        <v>318</v>
      </c>
      <c r="D82" s="260" t="e">
        <f>+G63+1</f>
        <v>#REF!</v>
      </c>
      <c r="E82" s="261"/>
      <c r="F82" s="259" t="s">
        <v>319</v>
      </c>
      <c r="G82" s="260" t="e">
        <f>+D82+365</f>
        <v>#REF!</v>
      </c>
      <c r="H82" s="262"/>
      <c r="I82" s="376"/>
      <c r="J82" s="268"/>
    </row>
    <row r="83" spans="2:8" ht="15.75">
      <c r="B83" s="114" t="s">
        <v>320</v>
      </c>
      <c r="H83" t="s">
        <v>201</v>
      </c>
    </row>
    <row r="84" spans="7:9" ht="15.75">
      <c r="G84" s="87" t="s">
        <v>322</v>
      </c>
      <c r="H84" s="255" t="e">
        <f>#REF!</f>
        <v>#REF!</v>
      </c>
      <c r="I84" s="255"/>
    </row>
    <row r="85" spans="7:9" ht="15.75">
      <c r="G85" s="87" t="s">
        <v>149</v>
      </c>
      <c r="H85" s="256" t="e">
        <f>#REF!</f>
        <v>#REF!</v>
      </c>
      <c r="I85" s="377"/>
    </row>
    <row r="86" spans="7:9" ht="15.75">
      <c r="G86" s="87" t="s">
        <v>321</v>
      </c>
      <c r="H86" s="255" t="e">
        <f>SUM(H84:H85)</f>
        <v>#REF!</v>
      </c>
      <c r="I86" s="255"/>
    </row>
    <row r="87" spans="2:9" ht="6.75" customHeight="1">
      <c r="B87" s="106"/>
      <c r="C87" s="106"/>
      <c r="D87" s="106"/>
      <c r="E87" s="106"/>
      <c r="F87" s="106"/>
      <c r="G87" s="106"/>
      <c r="H87" s="106"/>
      <c r="I87" s="90"/>
    </row>
    <row r="88" ht="15.75">
      <c r="B88" s="114" t="s">
        <v>323</v>
      </c>
    </row>
    <row r="89" spans="2:10" s="249" customFormat="1" ht="38.25">
      <c r="B89" s="250" t="s">
        <v>214</v>
      </c>
      <c r="C89" s="250"/>
      <c r="D89" s="250"/>
      <c r="E89" s="248" t="s">
        <v>324</v>
      </c>
      <c r="G89" s="248" t="s">
        <v>216</v>
      </c>
      <c r="H89" s="250" t="s">
        <v>325</v>
      </c>
      <c r="I89" s="250"/>
      <c r="J89" s="269"/>
    </row>
    <row r="90" spans="2:11" ht="15.75">
      <c r="B90" s="87" t="str">
        <f>+B71</f>
        <v>Projected Fixed Rate MTDC/2014</v>
      </c>
      <c r="C90" s="87"/>
      <c r="D90" s="87"/>
      <c r="E90" s="251" t="e">
        <f>#REF!+#REF!</f>
        <v>#REF!</v>
      </c>
      <c r="G90" s="104" t="e">
        <f>#REF!</f>
        <v>#REF!</v>
      </c>
      <c r="H90" s="255" t="e">
        <f>ROUND(E90*G90,0)</f>
        <v>#REF!</v>
      </c>
      <c r="I90" s="255"/>
      <c r="J90" s="267" t="e">
        <f>#REF!</f>
        <v>#REF!</v>
      </c>
      <c r="K90" s="265">
        <v>2015</v>
      </c>
    </row>
    <row r="91" ht="15.75">
      <c r="B91" s="252"/>
    </row>
    <row r="92" ht="7.5" customHeight="1"/>
    <row r="93" spans="2:8" ht="15.75">
      <c r="B93" s="253" t="s">
        <v>326</v>
      </c>
      <c r="C93" s="253"/>
      <c r="D93" s="253"/>
      <c r="E93" s="253"/>
      <c r="F93" s="253"/>
      <c r="G93" t="s">
        <v>327</v>
      </c>
      <c r="H93" t="s">
        <v>328</v>
      </c>
    </row>
    <row r="94" spans="7:8" ht="15.75">
      <c r="G94" t="s">
        <v>329</v>
      </c>
      <c r="H94" t="s">
        <v>396</v>
      </c>
    </row>
    <row r="95" spans="7:8" ht="15.75">
      <c r="G95" t="s">
        <v>330</v>
      </c>
      <c r="H95" t="s">
        <v>331</v>
      </c>
    </row>
    <row r="96" ht="7.5" customHeight="1"/>
    <row r="97" spans="2:10" ht="15.75">
      <c r="B97" s="253" t="s">
        <v>332</v>
      </c>
      <c r="D97" s="254">
        <f>+D78</f>
        <v>40484</v>
      </c>
      <c r="G97" s="250" t="s">
        <v>333</v>
      </c>
      <c r="H97" s="257" t="e">
        <f>SUM(H90:H91)</f>
        <v>#REF!</v>
      </c>
      <c r="I97" s="257"/>
      <c r="J97" s="267" t="e">
        <f>#REF!</f>
        <v>#REF!</v>
      </c>
    </row>
    <row r="98" ht="7.5" customHeight="1"/>
    <row r="99" spans="2:10" ht="15.75">
      <c r="B99" s="114" t="s">
        <v>334</v>
      </c>
      <c r="G99" s="250" t="s">
        <v>201</v>
      </c>
      <c r="H99" s="257" t="e">
        <f>+H97+H86</f>
        <v>#REF!</v>
      </c>
      <c r="I99" s="257"/>
      <c r="J99" s="267" t="e">
        <f>#REF!</f>
        <v>#REF!</v>
      </c>
    </row>
    <row r="100" ht="16.5" thickBot="1"/>
    <row r="101" spans="2:10" s="247" customFormat="1" ht="30" customHeight="1" thickBot="1">
      <c r="B101" s="258" t="s">
        <v>341</v>
      </c>
      <c r="C101" s="259" t="s">
        <v>318</v>
      </c>
      <c r="D101" s="260" t="e">
        <f>+D3</f>
        <v>#REF!</v>
      </c>
      <c r="E101" s="261"/>
      <c r="F101" s="259" t="s">
        <v>319</v>
      </c>
      <c r="G101" s="260" t="e">
        <f>+G82</f>
        <v>#REF!</v>
      </c>
      <c r="H101" s="262"/>
      <c r="I101" s="376"/>
      <c r="J101" s="268"/>
    </row>
    <row r="102" spans="2:11" ht="15.75">
      <c r="B102" s="114" t="s">
        <v>320</v>
      </c>
      <c r="H102" t="s">
        <v>201</v>
      </c>
      <c r="K102" s="247"/>
    </row>
    <row r="103" spans="7:11" ht="15.75">
      <c r="G103" s="87" t="s">
        <v>322</v>
      </c>
      <c r="H103" s="255" t="e">
        <f>+H5+H25+H45+H65+H84</f>
        <v>#REF!</v>
      </c>
      <c r="I103" s="255"/>
      <c r="J103" s="267" t="e">
        <f>#REF!</f>
        <v>#REF!</v>
      </c>
      <c r="K103" s="247"/>
    </row>
    <row r="104" spans="7:11" ht="15.75">
      <c r="G104" s="87" t="s">
        <v>149</v>
      </c>
      <c r="H104" s="256" t="e">
        <f>+H6+H26+H46+H66+H85</f>
        <v>#REF!</v>
      </c>
      <c r="I104" s="377"/>
      <c r="J104" s="267" t="e">
        <f>#REF!</f>
        <v>#REF!</v>
      </c>
      <c r="K104" s="247"/>
    </row>
    <row r="105" spans="7:11" ht="15.75">
      <c r="G105" s="87" t="s">
        <v>321</v>
      </c>
      <c r="H105" s="255" t="e">
        <f>SUM(H103:H104)</f>
        <v>#REF!</v>
      </c>
      <c r="I105" s="255"/>
      <c r="J105" s="267" t="e">
        <f>SUM(J103:J104)</f>
        <v>#REF!</v>
      </c>
      <c r="K105" s="247"/>
    </row>
    <row r="106" spans="2:11" ht="6.75" customHeight="1">
      <c r="B106" s="106"/>
      <c r="C106" s="106"/>
      <c r="D106" s="106"/>
      <c r="E106" s="106"/>
      <c r="F106" s="106"/>
      <c r="G106" s="106"/>
      <c r="H106" s="106"/>
      <c r="I106" s="90"/>
      <c r="K106" s="247"/>
    </row>
    <row r="107" spans="2:11" ht="15.75">
      <c r="B107" s="114" t="s">
        <v>323</v>
      </c>
      <c r="K107" s="247"/>
    </row>
    <row r="108" spans="2:11" s="249" customFormat="1" ht="38.25">
      <c r="B108" s="250" t="s">
        <v>214</v>
      </c>
      <c r="C108" s="250"/>
      <c r="D108" s="250"/>
      <c r="E108" s="248" t="s">
        <v>324</v>
      </c>
      <c r="G108" s="248" t="s">
        <v>216</v>
      </c>
      <c r="H108" s="250" t="s">
        <v>325</v>
      </c>
      <c r="I108" s="250"/>
      <c r="J108" s="269"/>
      <c r="K108" s="247"/>
    </row>
    <row r="109" spans="2:11" ht="15.75">
      <c r="B109" s="87" t="s">
        <v>355</v>
      </c>
      <c r="C109" s="87"/>
      <c r="D109" s="87"/>
      <c r="E109" s="251"/>
      <c r="G109" s="348" t="e">
        <f>+G11+G12+G31+G51+G71+G90</f>
        <v>#REF!</v>
      </c>
      <c r="H109" s="255" t="e">
        <f>+H19+H39+H59+H78+H97</f>
        <v>#REF!</v>
      </c>
      <c r="I109" s="255"/>
      <c r="J109" s="267" t="e">
        <f>#REF!</f>
        <v>#REF!</v>
      </c>
      <c r="K109" s="247"/>
    </row>
    <row r="110" spans="2:11" ht="15.75">
      <c r="B110" s="252"/>
      <c r="K110" s="247"/>
    </row>
    <row r="111" ht="7.5" customHeight="1">
      <c r="K111" s="247"/>
    </row>
    <row r="112" spans="2:11" ht="15.75">
      <c r="B112" s="253" t="s">
        <v>326</v>
      </c>
      <c r="C112" s="253"/>
      <c r="D112" s="253"/>
      <c r="E112" s="253"/>
      <c r="F112" s="253"/>
      <c r="G112" t="s">
        <v>327</v>
      </c>
      <c r="H112" t="s">
        <v>328</v>
      </c>
      <c r="K112" s="247"/>
    </row>
    <row r="113" spans="7:11" ht="15.75">
      <c r="G113" t="s">
        <v>329</v>
      </c>
      <c r="H113" t="s">
        <v>396</v>
      </c>
      <c r="K113" s="247"/>
    </row>
    <row r="114" spans="7:11" ht="15.75">
      <c r="G114" t="s">
        <v>330</v>
      </c>
      <c r="H114" t="s">
        <v>331</v>
      </c>
      <c r="K114" s="247"/>
    </row>
    <row r="115" ht="7.5" customHeight="1">
      <c r="K115" s="247"/>
    </row>
    <row r="116" spans="2:11" ht="15.75">
      <c r="B116" s="253" t="s">
        <v>332</v>
      </c>
      <c r="D116" s="254">
        <f>+D97</f>
        <v>40484</v>
      </c>
      <c r="G116" s="250" t="s">
        <v>333</v>
      </c>
      <c r="H116" s="257" t="e">
        <f>+H109</f>
        <v>#REF!</v>
      </c>
      <c r="I116" s="257"/>
      <c r="J116" s="267" t="e">
        <f>#REF!</f>
        <v>#REF!</v>
      </c>
      <c r="K116" s="247"/>
    </row>
    <row r="117" ht="7.5" customHeight="1">
      <c r="K117" s="247"/>
    </row>
    <row r="118" spans="2:11" ht="15.75">
      <c r="B118" s="114" t="s">
        <v>334</v>
      </c>
      <c r="G118" s="250" t="s">
        <v>201</v>
      </c>
      <c r="H118" s="257" t="e">
        <f>+H116+H105</f>
        <v>#REF!</v>
      </c>
      <c r="I118" s="257"/>
      <c r="J118" s="267" t="e">
        <f>#REF!</f>
        <v>#REF!</v>
      </c>
      <c r="K118" s="247"/>
    </row>
    <row r="119" spans="10:11" ht="15.75">
      <c r="J119" s="270"/>
      <c r="K119" s="247"/>
    </row>
    <row r="120" spans="10:11" ht="15">
      <c r="J120"/>
      <c r="K120" s="247"/>
    </row>
    <row r="121" spans="10:11" ht="15">
      <c r="J121"/>
      <c r="K121" s="247"/>
    </row>
    <row r="122" spans="10:11" ht="15">
      <c r="J122"/>
      <c r="K122" s="247"/>
    </row>
    <row r="123" spans="10:11" ht="15">
      <c r="J123"/>
      <c r="K123" s="247"/>
    </row>
    <row r="124" spans="10:11" ht="15">
      <c r="J124"/>
      <c r="K124" s="247"/>
    </row>
    <row r="125" spans="10:11" ht="15">
      <c r="J125"/>
      <c r="K125" s="247"/>
    </row>
    <row r="126" spans="10:11" ht="15">
      <c r="J126"/>
      <c r="K126" s="247"/>
    </row>
    <row r="127" spans="10:11" ht="15">
      <c r="J127"/>
      <c r="K127" s="247"/>
    </row>
    <row r="128" spans="10:11" ht="15">
      <c r="J128"/>
      <c r="K128" s="247"/>
    </row>
    <row r="129" spans="10:11" ht="15">
      <c r="J129"/>
      <c r="K129" s="247"/>
    </row>
    <row r="130" spans="10:11" ht="15">
      <c r="J130"/>
      <c r="K130" s="247"/>
    </row>
    <row r="131" spans="10:11" ht="15">
      <c r="J131"/>
      <c r="K131" s="247"/>
    </row>
    <row r="132" spans="10:11" ht="15">
      <c r="J132"/>
      <c r="K132" s="247"/>
    </row>
    <row r="133" ht="15">
      <c r="J133"/>
    </row>
    <row r="134" ht="15">
      <c r="J134"/>
    </row>
    <row r="135" ht="15">
      <c r="J135"/>
    </row>
    <row r="136" ht="15">
      <c r="J136"/>
    </row>
    <row r="137" ht="15">
      <c r="J137"/>
    </row>
    <row r="138" ht="15">
      <c r="J138"/>
    </row>
    <row r="139" ht="15">
      <c r="J139"/>
    </row>
    <row r="140" ht="15">
      <c r="J140"/>
    </row>
    <row r="141" ht="15">
      <c r="J141"/>
    </row>
    <row r="142" ht="15">
      <c r="J142"/>
    </row>
    <row r="143" ht="15">
      <c r="J143"/>
    </row>
    <row r="144" ht="15">
      <c r="J144"/>
    </row>
    <row r="145" ht="15">
      <c r="J145"/>
    </row>
    <row r="146" ht="15">
      <c r="J146"/>
    </row>
    <row r="147" ht="15">
      <c r="J147"/>
    </row>
    <row r="148" ht="15">
      <c r="J148"/>
    </row>
    <row r="149" ht="15">
      <c r="J149"/>
    </row>
    <row r="150" ht="15">
      <c r="J150"/>
    </row>
    <row r="151" ht="15">
      <c r="J151"/>
    </row>
    <row r="152" ht="15">
      <c r="J152"/>
    </row>
    <row r="153" ht="15">
      <c r="J153"/>
    </row>
    <row r="154" ht="15">
      <c r="J154"/>
    </row>
    <row r="155" ht="15">
      <c r="J155"/>
    </row>
    <row r="156" ht="15">
      <c r="J156"/>
    </row>
    <row r="157" ht="15">
      <c r="J157"/>
    </row>
    <row r="158" ht="15">
      <c r="J158"/>
    </row>
    <row r="159" ht="15">
      <c r="J159"/>
    </row>
    <row r="160" ht="15">
      <c r="J160"/>
    </row>
    <row r="161" ht="15">
      <c r="J161"/>
    </row>
    <row r="162" ht="15">
      <c r="J162"/>
    </row>
    <row r="163" ht="15">
      <c r="J163"/>
    </row>
    <row r="164" ht="15">
      <c r="J164"/>
    </row>
    <row r="165" ht="15">
      <c r="J165"/>
    </row>
    <row r="166" ht="15">
      <c r="J166"/>
    </row>
    <row r="167" ht="15">
      <c r="J167"/>
    </row>
    <row r="168" ht="15">
      <c r="J168"/>
    </row>
    <row r="169" ht="15">
      <c r="J169"/>
    </row>
    <row r="170" ht="15">
      <c r="J170"/>
    </row>
    <row r="171" ht="15">
      <c r="J171"/>
    </row>
    <row r="172" ht="15">
      <c r="J172"/>
    </row>
    <row r="173" ht="15">
      <c r="J173"/>
    </row>
    <row r="174" ht="15">
      <c r="J174"/>
    </row>
    <row r="175" ht="15">
      <c r="J175"/>
    </row>
    <row r="176" ht="15">
      <c r="J176"/>
    </row>
    <row r="177" ht="15">
      <c r="J177"/>
    </row>
    <row r="178" ht="15">
      <c r="J178"/>
    </row>
    <row r="179" ht="15">
      <c r="J179"/>
    </row>
    <row r="180" ht="15">
      <c r="J180"/>
    </row>
    <row r="181" ht="15">
      <c r="J181"/>
    </row>
    <row r="182" ht="15">
      <c r="J182"/>
    </row>
    <row r="183" ht="15">
      <c r="J183"/>
    </row>
    <row r="184" ht="15">
      <c r="J184"/>
    </row>
    <row r="185" ht="15">
      <c r="J185"/>
    </row>
    <row r="186" ht="15">
      <c r="J186"/>
    </row>
    <row r="187" ht="15">
      <c r="J187"/>
    </row>
    <row r="188" ht="15">
      <c r="J188"/>
    </row>
    <row r="189" ht="15">
      <c r="J189"/>
    </row>
    <row r="190" ht="15">
      <c r="J190"/>
    </row>
    <row r="191" ht="15">
      <c r="J191"/>
    </row>
    <row r="192" ht="15">
      <c r="J192"/>
    </row>
    <row r="193" ht="15">
      <c r="J193"/>
    </row>
    <row r="194" ht="15">
      <c r="J194"/>
    </row>
    <row r="195" ht="15">
      <c r="J195"/>
    </row>
    <row r="196" ht="15">
      <c r="J196"/>
    </row>
    <row r="197" ht="15">
      <c r="J197"/>
    </row>
    <row r="198" ht="15">
      <c r="J198"/>
    </row>
    <row r="199" ht="15">
      <c r="J199"/>
    </row>
    <row r="200" ht="15">
      <c r="J200"/>
    </row>
    <row r="201" ht="15">
      <c r="J201"/>
    </row>
    <row r="202" ht="15">
      <c r="J202"/>
    </row>
    <row r="203" ht="15">
      <c r="J203"/>
    </row>
    <row r="204" ht="15">
      <c r="J204"/>
    </row>
    <row r="205" ht="15">
      <c r="J205"/>
    </row>
    <row r="206" ht="15">
      <c r="J206"/>
    </row>
    <row r="207" ht="15">
      <c r="J207"/>
    </row>
    <row r="208" ht="15">
      <c r="J208"/>
    </row>
    <row r="209" ht="15">
      <c r="J209"/>
    </row>
    <row r="210" ht="15">
      <c r="J210"/>
    </row>
    <row r="211" ht="15">
      <c r="J211"/>
    </row>
    <row r="212" ht="15">
      <c r="J212"/>
    </row>
    <row r="213" ht="15">
      <c r="J213"/>
    </row>
    <row r="214" ht="15">
      <c r="J214"/>
    </row>
    <row r="215" ht="15">
      <c r="J215"/>
    </row>
    <row r="216" ht="15.75">
      <c r="J216" s="270"/>
    </row>
    <row r="217" ht="15.75">
      <c r="J217" s="270"/>
    </row>
    <row r="218" ht="15.75">
      <c r="J218" s="270"/>
    </row>
    <row r="219" ht="15.75">
      <c r="J219" s="270"/>
    </row>
    <row r="220" ht="15.75">
      <c r="J220" s="270"/>
    </row>
    <row r="221" ht="15.75">
      <c r="J221" s="270"/>
    </row>
    <row r="222" ht="15.75">
      <c r="J222" s="270"/>
    </row>
    <row r="223" ht="15.75">
      <c r="J223" s="270"/>
    </row>
    <row r="224" ht="15.75">
      <c r="J224" s="270"/>
    </row>
    <row r="225" ht="15.75">
      <c r="J225" s="270"/>
    </row>
    <row r="226" ht="15.75">
      <c r="J226" s="270"/>
    </row>
    <row r="227" ht="15.75">
      <c r="J227" s="270"/>
    </row>
    <row r="228" ht="15.75">
      <c r="J228" s="270"/>
    </row>
    <row r="229" ht="15.75">
      <c r="J229" s="270"/>
    </row>
    <row r="230" ht="15.75">
      <c r="J230" s="270"/>
    </row>
    <row r="231" ht="15.75">
      <c r="J231" s="270"/>
    </row>
    <row r="232" ht="15.75">
      <c r="J232" s="270"/>
    </row>
    <row r="233" ht="15.75">
      <c r="J233" s="270"/>
    </row>
    <row r="234" ht="15.75">
      <c r="J234" s="270"/>
    </row>
    <row r="235" ht="15.75">
      <c r="J235" s="270"/>
    </row>
    <row r="236" ht="15.75">
      <c r="J236" s="270"/>
    </row>
    <row r="237" ht="15.75">
      <c r="J237" s="270"/>
    </row>
    <row r="238" ht="15.75">
      <c r="J238" s="270"/>
    </row>
    <row r="239" ht="15.75">
      <c r="J239" s="270"/>
    </row>
    <row r="240" ht="15.75">
      <c r="J240" s="270"/>
    </row>
    <row r="241" ht="15.75">
      <c r="J241" s="270"/>
    </row>
    <row r="242" ht="15.75">
      <c r="J242" s="270"/>
    </row>
    <row r="243" ht="15.75">
      <c r="J243" s="270"/>
    </row>
    <row r="244" ht="15.75">
      <c r="J244" s="270"/>
    </row>
    <row r="245" ht="15.75">
      <c r="J245" s="270"/>
    </row>
    <row r="246" ht="15.75">
      <c r="J246" s="270"/>
    </row>
    <row r="247" ht="15.75">
      <c r="J247" s="270"/>
    </row>
    <row r="248" ht="15.75">
      <c r="J248" s="270"/>
    </row>
    <row r="249" ht="15.75">
      <c r="J249" s="270"/>
    </row>
    <row r="250" ht="15.75">
      <c r="J250" s="270"/>
    </row>
    <row r="251" ht="15.75">
      <c r="J251" s="270"/>
    </row>
    <row r="252" ht="15.75">
      <c r="J252" s="270"/>
    </row>
    <row r="253" ht="15.75">
      <c r="J253" s="270"/>
    </row>
    <row r="254" ht="15.75">
      <c r="J254" s="270"/>
    </row>
    <row r="255" ht="15.75">
      <c r="J255" s="270"/>
    </row>
    <row r="256" ht="15.75">
      <c r="J256" s="270"/>
    </row>
    <row r="257" ht="15.75">
      <c r="J257" s="270"/>
    </row>
    <row r="258" ht="15.75">
      <c r="J258" s="270"/>
    </row>
    <row r="259" ht="15.75">
      <c r="J259" s="270"/>
    </row>
    <row r="260" ht="15.75">
      <c r="J260" s="270"/>
    </row>
    <row r="261" ht="15.75">
      <c r="J261" s="270"/>
    </row>
    <row r="262" ht="15.75">
      <c r="J262" s="270"/>
    </row>
    <row r="263" ht="15.75">
      <c r="J263" s="270"/>
    </row>
    <row r="264" ht="15.75">
      <c r="J264" s="270"/>
    </row>
    <row r="265" ht="15.75">
      <c r="J265" s="270"/>
    </row>
    <row r="266" ht="15.75">
      <c r="J266" s="270"/>
    </row>
    <row r="267" ht="15.75">
      <c r="J267" s="270"/>
    </row>
    <row r="268" ht="15.75">
      <c r="J268" s="270"/>
    </row>
    <row r="269" ht="15.75">
      <c r="J269" s="270"/>
    </row>
    <row r="270" ht="15.75">
      <c r="J270" s="270"/>
    </row>
    <row r="271" ht="15.75">
      <c r="J271" s="270"/>
    </row>
    <row r="272" ht="15.75">
      <c r="J272" s="270"/>
    </row>
    <row r="273" ht="15.75">
      <c r="J273" s="270"/>
    </row>
    <row r="274" ht="15.75">
      <c r="J274" s="270"/>
    </row>
    <row r="275" ht="15.75">
      <c r="J275" s="270"/>
    </row>
    <row r="276" ht="15.75">
      <c r="J276" s="270"/>
    </row>
    <row r="277" ht="15.75">
      <c r="J277" s="270"/>
    </row>
    <row r="278" ht="15.75">
      <c r="J278" s="270"/>
    </row>
    <row r="279" ht="15.75">
      <c r="J279" s="270"/>
    </row>
    <row r="280" ht="15.75">
      <c r="J280" s="270"/>
    </row>
    <row r="281" ht="15.75">
      <c r="J281" s="270"/>
    </row>
    <row r="282" ht="15.75">
      <c r="J282" s="270"/>
    </row>
    <row r="283" ht="15.75">
      <c r="J283" s="270"/>
    </row>
    <row r="284" ht="15.75">
      <c r="J284" s="270"/>
    </row>
    <row r="285" ht="15.75">
      <c r="J285" s="270"/>
    </row>
    <row r="286" ht="15.75">
      <c r="J286" s="270"/>
    </row>
    <row r="287" ht="15.75">
      <c r="J287" s="270"/>
    </row>
    <row r="288" ht="15.75">
      <c r="J288" s="270"/>
    </row>
    <row r="289" ht="15.75">
      <c r="J289" s="270"/>
    </row>
    <row r="290" ht="15.75">
      <c r="J290" s="270"/>
    </row>
    <row r="291" ht="15.75">
      <c r="J291" s="270"/>
    </row>
    <row r="292" ht="15.75">
      <c r="J292" s="270"/>
    </row>
    <row r="293" ht="15.75">
      <c r="J293" s="270"/>
    </row>
    <row r="294" ht="15.75">
      <c r="J294" s="270"/>
    </row>
    <row r="295" ht="15.75">
      <c r="J295" s="270"/>
    </row>
    <row r="296" ht="15.75">
      <c r="J296" s="270"/>
    </row>
    <row r="297" ht="15.75">
      <c r="J297" s="270"/>
    </row>
    <row r="298" ht="15.75">
      <c r="J298" s="270"/>
    </row>
    <row r="299" ht="15.75">
      <c r="J299" s="270"/>
    </row>
    <row r="300" ht="15.75">
      <c r="J300" s="270"/>
    </row>
    <row r="301" ht="15.75">
      <c r="J301" s="270"/>
    </row>
    <row r="302" ht="15.75">
      <c r="J302" s="270"/>
    </row>
    <row r="303" ht="15.75">
      <c r="J303" s="270"/>
    </row>
    <row r="304" ht="15.75">
      <c r="J304" s="270"/>
    </row>
    <row r="305" ht="15.75">
      <c r="J305" s="270"/>
    </row>
    <row r="306" ht="15.75">
      <c r="J306" s="270"/>
    </row>
    <row r="307" ht="15.75">
      <c r="J307" s="270"/>
    </row>
    <row r="308" ht="15.75">
      <c r="J308" s="270"/>
    </row>
    <row r="309" ht="15.75">
      <c r="J309" s="270"/>
    </row>
    <row r="310" ht="15.75">
      <c r="J310" s="270"/>
    </row>
    <row r="311" ht="15.75">
      <c r="J311" s="270"/>
    </row>
    <row r="312" ht="15.75">
      <c r="J312" s="270"/>
    </row>
    <row r="313" ht="15.75">
      <c r="J313" s="270"/>
    </row>
    <row r="314" ht="15.75">
      <c r="J314" s="270"/>
    </row>
    <row r="315" ht="15.75">
      <c r="J315" s="270"/>
    </row>
    <row r="316" ht="15.75">
      <c r="J316" s="270"/>
    </row>
    <row r="317" ht="15.75">
      <c r="J317" s="270"/>
    </row>
    <row r="318" ht="15.75">
      <c r="J318" s="270"/>
    </row>
    <row r="319" ht="15.75">
      <c r="J319" s="270"/>
    </row>
    <row r="320" ht="15.75">
      <c r="J320" s="270"/>
    </row>
    <row r="321" ht="15.75">
      <c r="J321" s="270"/>
    </row>
    <row r="322" ht="15.75">
      <c r="J322" s="270"/>
    </row>
    <row r="323" ht="15.75">
      <c r="J323" s="270"/>
    </row>
    <row r="324" ht="15.75">
      <c r="J324" s="270"/>
    </row>
    <row r="325" ht="15.75">
      <c r="J325" s="270"/>
    </row>
    <row r="326" ht="15.75">
      <c r="J326" s="270"/>
    </row>
    <row r="327" ht="15.75">
      <c r="J327" s="270"/>
    </row>
    <row r="328" ht="15.75">
      <c r="J328" s="270"/>
    </row>
    <row r="329" ht="15.75">
      <c r="J329" s="270"/>
    </row>
    <row r="330" ht="15.75">
      <c r="J330" s="270"/>
    </row>
    <row r="331" ht="15.75">
      <c r="J331" s="270"/>
    </row>
    <row r="332" ht="15.75">
      <c r="J332" s="270"/>
    </row>
    <row r="333" ht="15.75">
      <c r="J333" s="270"/>
    </row>
    <row r="334" ht="15.75">
      <c r="J334" s="270"/>
    </row>
    <row r="335" ht="15.75">
      <c r="J335" s="270"/>
    </row>
    <row r="336" ht="15.75">
      <c r="J336" s="270"/>
    </row>
    <row r="337" ht="15.75">
      <c r="J337" s="270"/>
    </row>
    <row r="338" ht="15.75">
      <c r="J338" s="270"/>
    </row>
    <row r="339" ht="15.75">
      <c r="J339" s="270"/>
    </row>
    <row r="340" ht="15.75">
      <c r="J340" s="270"/>
    </row>
    <row r="341" ht="15.75">
      <c r="J341" s="270"/>
    </row>
    <row r="342" ht="15.75">
      <c r="J342" s="270"/>
    </row>
    <row r="343" ht="15.75">
      <c r="J343" s="270"/>
    </row>
    <row r="344" ht="15.75">
      <c r="J344" s="270"/>
    </row>
    <row r="345" ht="15.75">
      <c r="J345" s="270"/>
    </row>
    <row r="346" ht="15.75">
      <c r="J346" s="270"/>
    </row>
    <row r="347" ht="15.75">
      <c r="J347" s="270"/>
    </row>
    <row r="348" ht="15.75">
      <c r="J348" s="270"/>
    </row>
    <row r="349" ht="15.75">
      <c r="J349" s="270"/>
    </row>
    <row r="350" ht="15.75">
      <c r="J350" s="270"/>
    </row>
    <row r="351" ht="15.75">
      <c r="J351" s="270"/>
    </row>
    <row r="352" ht="15.75">
      <c r="J352" s="270"/>
    </row>
    <row r="353" ht="15.75">
      <c r="J353" s="270"/>
    </row>
    <row r="354" ht="15.75">
      <c r="J354" s="270"/>
    </row>
    <row r="355" ht="15.75">
      <c r="J355" s="270"/>
    </row>
    <row r="356" ht="15.75">
      <c r="J356" s="270"/>
    </row>
    <row r="357" ht="15.75">
      <c r="J357" s="270"/>
    </row>
    <row r="358" ht="15.75">
      <c r="J358" s="270"/>
    </row>
    <row r="359" ht="15.75">
      <c r="J359" s="270"/>
    </row>
    <row r="360" ht="15.75">
      <c r="J360" s="270"/>
    </row>
    <row r="361" ht="15.75">
      <c r="J361" s="270"/>
    </row>
    <row r="362" ht="15.75">
      <c r="J362" s="270"/>
    </row>
    <row r="363" ht="15.75">
      <c r="J363" s="270"/>
    </row>
    <row r="364" ht="15.75">
      <c r="J364" s="270"/>
    </row>
    <row r="365" ht="15.75">
      <c r="J365" s="270"/>
    </row>
    <row r="366" ht="15.75">
      <c r="J366" s="270"/>
    </row>
    <row r="367" ht="15.75">
      <c r="J367" s="270"/>
    </row>
    <row r="368" ht="15.75">
      <c r="J368" s="270"/>
    </row>
    <row r="369" ht="15.75">
      <c r="J369" s="270"/>
    </row>
    <row r="370" ht="15.75">
      <c r="J370" s="270"/>
    </row>
    <row r="371" ht="15.75">
      <c r="J371" s="270"/>
    </row>
    <row r="372" ht="15.75">
      <c r="J372" s="270"/>
    </row>
    <row r="373" ht="15.75">
      <c r="J373" s="270"/>
    </row>
    <row r="374" ht="15.75">
      <c r="J374" s="270"/>
    </row>
    <row r="375" ht="15.75">
      <c r="J375" s="270"/>
    </row>
    <row r="376" ht="15.75">
      <c r="J376" s="270"/>
    </row>
    <row r="377" ht="15.75">
      <c r="J377" s="270"/>
    </row>
    <row r="378" ht="15.75">
      <c r="J378" s="270"/>
    </row>
    <row r="379" ht="15.75">
      <c r="J379" s="270"/>
    </row>
    <row r="380" ht="15.75">
      <c r="J380" s="270"/>
    </row>
    <row r="381" ht="15.75">
      <c r="J381" s="270"/>
    </row>
    <row r="382" ht="15.75">
      <c r="J382" s="270"/>
    </row>
    <row r="383" ht="15.75">
      <c r="J383" s="270"/>
    </row>
    <row r="384" ht="15.75">
      <c r="J384" s="270"/>
    </row>
    <row r="385" ht="15.75">
      <c r="J385" s="270"/>
    </row>
    <row r="386" ht="15.75">
      <c r="J386" s="270"/>
    </row>
    <row r="387" ht="15.75">
      <c r="J387" s="270"/>
    </row>
    <row r="388" ht="15.75">
      <c r="J388" s="270"/>
    </row>
    <row r="389" ht="15.75">
      <c r="J389" s="270"/>
    </row>
    <row r="390" ht="15.75">
      <c r="J390" s="270"/>
    </row>
    <row r="391" ht="15.75">
      <c r="J391" s="270"/>
    </row>
    <row r="392" ht="15.75">
      <c r="J392" s="270"/>
    </row>
    <row r="393" ht="15.75">
      <c r="J393" s="270"/>
    </row>
    <row r="394" ht="15.75">
      <c r="J394" s="270"/>
    </row>
    <row r="395" ht="15.75">
      <c r="J395" s="270"/>
    </row>
    <row r="396" ht="15.75">
      <c r="J396" s="270"/>
    </row>
    <row r="397" ht="15.75">
      <c r="J397" s="270"/>
    </row>
    <row r="398" ht="15.75">
      <c r="J398" s="270"/>
    </row>
    <row r="399" ht="15.75">
      <c r="J399" s="270"/>
    </row>
    <row r="400" ht="15.75">
      <c r="J400" s="270"/>
    </row>
    <row r="401" ht="15.75">
      <c r="J401" s="270"/>
    </row>
    <row r="402" ht="15.75">
      <c r="J402" s="270"/>
    </row>
    <row r="403" ht="15.75">
      <c r="J403" s="270"/>
    </row>
    <row r="404" ht="15.75">
      <c r="J404" s="270"/>
    </row>
    <row r="405" ht="15.75">
      <c r="J405" s="270"/>
    </row>
    <row r="406" ht="15.75">
      <c r="J406" s="270"/>
    </row>
    <row r="407" ht="15.75">
      <c r="J407" s="270"/>
    </row>
    <row r="408" ht="15.75">
      <c r="J408" s="270"/>
    </row>
    <row r="409" ht="15.75">
      <c r="J409" s="270"/>
    </row>
    <row r="410" ht="15.75">
      <c r="J410" s="270"/>
    </row>
    <row r="411" ht="15.75">
      <c r="J411" s="270"/>
    </row>
    <row r="412" ht="15.75">
      <c r="J412" s="270"/>
    </row>
    <row r="413" ht="15.75">
      <c r="J413" s="270"/>
    </row>
    <row r="414" ht="15.75">
      <c r="J414" s="270"/>
    </row>
    <row r="415" ht="15.75">
      <c r="J415" s="270"/>
    </row>
    <row r="416" ht="15.75">
      <c r="J416" s="270"/>
    </row>
    <row r="417" ht="15.75">
      <c r="J417" s="270"/>
    </row>
    <row r="418" ht="15.75">
      <c r="J418" s="270"/>
    </row>
    <row r="419" ht="15.75">
      <c r="J419" s="270"/>
    </row>
    <row r="420" ht="15.75">
      <c r="J420" s="270"/>
    </row>
    <row r="421" ht="15.75">
      <c r="J421" s="270"/>
    </row>
    <row r="422" ht="15.75">
      <c r="J422" s="270"/>
    </row>
    <row r="423" ht="15.75">
      <c r="J423" s="270"/>
    </row>
    <row r="424" ht="15.75">
      <c r="J424" s="270"/>
    </row>
    <row r="425" ht="15.75">
      <c r="J425" s="270"/>
    </row>
    <row r="426" ht="15.75">
      <c r="J426" s="270"/>
    </row>
    <row r="427" ht="15.75">
      <c r="J427" s="270"/>
    </row>
    <row r="428" ht="15.75">
      <c r="J428" s="270"/>
    </row>
    <row r="429" ht="15.75">
      <c r="J429" s="270"/>
    </row>
    <row r="430" ht="15.75">
      <c r="J430" s="270"/>
    </row>
    <row r="431" ht="15.75">
      <c r="J431" s="270"/>
    </row>
    <row r="432" ht="15.75">
      <c r="J432" s="270"/>
    </row>
    <row r="433" ht="15.75">
      <c r="J433" s="270"/>
    </row>
    <row r="434" ht="15.75">
      <c r="J434" s="270"/>
    </row>
    <row r="435" ht="15.75">
      <c r="J435" s="270"/>
    </row>
    <row r="436" ht="15.75">
      <c r="J436" s="270"/>
    </row>
    <row r="437" ht="15.75">
      <c r="J437" s="270"/>
    </row>
    <row r="438" ht="15.75">
      <c r="J438" s="270"/>
    </row>
    <row r="439" ht="15.75">
      <c r="J439" s="270"/>
    </row>
    <row r="440" ht="15.75">
      <c r="J440" s="270"/>
    </row>
    <row r="441" ht="15.75">
      <c r="J441" s="270"/>
    </row>
    <row r="442" ht="15.75">
      <c r="J442" s="270"/>
    </row>
    <row r="443" ht="15.75">
      <c r="J443" s="270"/>
    </row>
    <row r="444" ht="15.75">
      <c r="J444" s="270"/>
    </row>
    <row r="445" ht="15.75">
      <c r="J445" s="270"/>
    </row>
    <row r="446" ht="15.75">
      <c r="J446" s="270"/>
    </row>
    <row r="447" ht="15.75">
      <c r="J447" s="270"/>
    </row>
    <row r="448" ht="15.75">
      <c r="J448" s="270"/>
    </row>
    <row r="449" ht="15.75">
      <c r="J449" s="270"/>
    </row>
    <row r="450" ht="15.75">
      <c r="J450" s="270"/>
    </row>
    <row r="451" ht="15.75">
      <c r="J451" s="270"/>
    </row>
    <row r="452" ht="15.75">
      <c r="J452" s="270"/>
    </row>
    <row r="453" ht="15.75">
      <c r="J453" s="270"/>
    </row>
    <row r="454" ht="15.75">
      <c r="J454" s="270"/>
    </row>
    <row r="455" ht="15.75">
      <c r="J455" s="270"/>
    </row>
    <row r="456" ht="15.75">
      <c r="J456" s="270"/>
    </row>
    <row r="457" ht="15.75">
      <c r="J457" s="270"/>
    </row>
    <row r="458" ht="15.75">
      <c r="J458" s="270"/>
    </row>
    <row r="459" ht="15.75">
      <c r="J459" s="270"/>
    </row>
    <row r="460" ht="15.75">
      <c r="J460" s="270"/>
    </row>
    <row r="461" ht="15.75">
      <c r="J461" s="270"/>
    </row>
    <row r="462" ht="15.75">
      <c r="J462" s="270"/>
    </row>
    <row r="463" ht="15.75">
      <c r="J463" s="270"/>
    </row>
    <row r="464" ht="15.75">
      <c r="J464" s="270"/>
    </row>
    <row r="465" ht="15.75">
      <c r="J465" s="270"/>
    </row>
    <row r="466" ht="15.75">
      <c r="J466" s="270"/>
    </row>
    <row r="467" ht="15.75">
      <c r="J467" s="270"/>
    </row>
    <row r="468" ht="15.75">
      <c r="J468" s="270"/>
    </row>
    <row r="469" ht="15.75">
      <c r="J469" s="270"/>
    </row>
    <row r="470" ht="15.75">
      <c r="J470" s="270"/>
    </row>
    <row r="471" ht="15.75">
      <c r="J471" s="270"/>
    </row>
    <row r="472" ht="15.75">
      <c r="J472" s="270"/>
    </row>
    <row r="473" ht="15.75">
      <c r="J473" s="270"/>
    </row>
    <row r="474" ht="15.75">
      <c r="J474" s="270"/>
    </row>
    <row r="475" ht="15.75">
      <c r="J475" s="270"/>
    </row>
    <row r="476" ht="15.75">
      <c r="J476" s="270"/>
    </row>
    <row r="477" ht="15.75">
      <c r="J477" s="270"/>
    </row>
    <row r="478" ht="15.75">
      <c r="J478" s="270"/>
    </row>
    <row r="479" ht="15.75">
      <c r="J479" s="270"/>
    </row>
    <row r="480" ht="15.75">
      <c r="J480" s="270"/>
    </row>
    <row r="481" ht="15.75">
      <c r="J481" s="270"/>
    </row>
    <row r="482" ht="15.75">
      <c r="J482" s="270"/>
    </row>
    <row r="483" ht="15.75">
      <c r="J483" s="270"/>
    </row>
    <row r="484" ht="15.75">
      <c r="J484" s="270"/>
    </row>
    <row r="485" ht="15.75">
      <c r="J485" s="270"/>
    </row>
    <row r="486" ht="15.75">
      <c r="J486" s="270"/>
    </row>
    <row r="487" ht="15.75">
      <c r="J487" s="270"/>
    </row>
    <row r="488" ht="15.75">
      <c r="J488" s="270"/>
    </row>
    <row r="489" ht="15.75">
      <c r="J489" s="270"/>
    </row>
    <row r="490" ht="15.75">
      <c r="J490" s="270"/>
    </row>
    <row r="491" ht="15.75">
      <c r="J491" s="270"/>
    </row>
    <row r="492" ht="15.75">
      <c r="J492" s="270"/>
    </row>
    <row r="493" ht="15.75">
      <c r="J493" s="270"/>
    </row>
    <row r="494" ht="15.75">
      <c r="J494" s="270"/>
    </row>
    <row r="495" ht="15.75">
      <c r="J495" s="270"/>
    </row>
    <row r="496" ht="15.75">
      <c r="J496" s="270"/>
    </row>
    <row r="497" ht="15.75">
      <c r="J497" s="270"/>
    </row>
    <row r="498" ht="15.75">
      <c r="J498" s="270"/>
    </row>
    <row r="499" ht="15.75">
      <c r="J499" s="270"/>
    </row>
    <row r="500" ht="15.75">
      <c r="J500" s="270"/>
    </row>
    <row r="501" ht="15.75">
      <c r="J501" s="270"/>
    </row>
    <row r="502" ht="15.75">
      <c r="J502" s="270"/>
    </row>
    <row r="503" ht="15.75">
      <c r="J503" s="270"/>
    </row>
    <row r="504" ht="15.75">
      <c r="J504" s="270"/>
    </row>
    <row r="505" ht="15.75">
      <c r="J505" s="270"/>
    </row>
    <row r="506" ht="15.75">
      <c r="J506" s="270"/>
    </row>
    <row r="507" ht="15.75">
      <c r="J507" s="270"/>
    </row>
    <row r="508" ht="15.75">
      <c r="J508" s="270"/>
    </row>
    <row r="509" ht="15.75">
      <c r="J509" s="270"/>
    </row>
    <row r="510" ht="15.75">
      <c r="J510" s="270"/>
    </row>
    <row r="511" ht="15.75">
      <c r="J511" s="270"/>
    </row>
    <row r="512" ht="15.75">
      <c r="J512" s="270"/>
    </row>
    <row r="513" ht="15.75">
      <c r="J513" s="270"/>
    </row>
    <row r="514" ht="15.75">
      <c r="J514" s="270"/>
    </row>
    <row r="515" ht="15.75">
      <c r="J515" s="270"/>
    </row>
    <row r="516" ht="15.75">
      <c r="J516" s="270"/>
    </row>
    <row r="517" ht="15.75">
      <c r="J517" s="270"/>
    </row>
    <row r="518" ht="15.75">
      <c r="J518" s="270"/>
    </row>
    <row r="519" ht="15.75">
      <c r="J519" s="270"/>
    </row>
    <row r="520" ht="15.75">
      <c r="J520" s="270"/>
    </row>
    <row r="521" ht="15.75">
      <c r="J521" s="270"/>
    </row>
    <row r="522" ht="15.75">
      <c r="J522" s="270"/>
    </row>
    <row r="523" ht="15.75">
      <c r="J523" s="270"/>
    </row>
    <row r="524" ht="15.75">
      <c r="J524" s="270"/>
    </row>
    <row r="525" ht="15.75">
      <c r="J525" s="270"/>
    </row>
    <row r="526" ht="15.75">
      <c r="J526" s="270"/>
    </row>
    <row r="527" ht="15.75">
      <c r="J527" s="270"/>
    </row>
    <row r="528" ht="15.75">
      <c r="J528" s="270"/>
    </row>
    <row r="529" ht="15.75">
      <c r="J529" s="270"/>
    </row>
    <row r="530" ht="15.75">
      <c r="J530" s="270"/>
    </row>
    <row r="531" ht="15.75">
      <c r="J531" s="270"/>
    </row>
    <row r="532" ht="15.75">
      <c r="J532" s="270"/>
    </row>
    <row r="533" ht="15.75">
      <c r="J533" s="270"/>
    </row>
    <row r="534" ht="15.75">
      <c r="J534" s="270"/>
    </row>
    <row r="535" ht="15.75">
      <c r="J535" s="270"/>
    </row>
    <row r="536" ht="15.75">
      <c r="J536" s="270"/>
    </row>
    <row r="537" ht="15.75">
      <c r="J537" s="270"/>
    </row>
    <row r="538" ht="15.75">
      <c r="J538" s="270"/>
    </row>
    <row r="539" ht="15.75">
      <c r="J539" s="270"/>
    </row>
    <row r="540" ht="15.75">
      <c r="J540" s="270"/>
    </row>
    <row r="541" ht="15.75">
      <c r="J541" s="270"/>
    </row>
    <row r="542" ht="15.75">
      <c r="J542" s="270"/>
    </row>
    <row r="543" ht="15.75">
      <c r="J543" s="270"/>
    </row>
    <row r="544" ht="15.75">
      <c r="J544" s="270"/>
    </row>
    <row r="545" ht="15.75">
      <c r="J545" s="270"/>
    </row>
    <row r="546" ht="15.75">
      <c r="J546" s="270"/>
    </row>
    <row r="547" ht="15.75">
      <c r="J547" s="270"/>
    </row>
    <row r="548" ht="15.75">
      <c r="J548" s="270"/>
    </row>
    <row r="549" ht="15.75">
      <c r="J549" s="270"/>
    </row>
    <row r="550" ht="15.75">
      <c r="J550" s="270"/>
    </row>
    <row r="551" ht="15.75">
      <c r="J551" s="270"/>
    </row>
    <row r="552" ht="15.75">
      <c r="J552" s="270"/>
    </row>
    <row r="553" ht="15.75">
      <c r="J553" s="270"/>
    </row>
    <row r="554" ht="15.75">
      <c r="J554" s="270"/>
    </row>
    <row r="555" ht="15.75">
      <c r="J555" s="270"/>
    </row>
    <row r="556" ht="15.75">
      <c r="J556" s="270"/>
    </row>
    <row r="557" ht="15.75">
      <c r="J557" s="270"/>
    </row>
    <row r="558" ht="15.75">
      <c r="J558" s="270"/>
    </row>
    <row r="559" ht="15.75">
      <c r="J559" s="270"/>
    </row>
    <row r="560" ht="15.75">
      <c r="J560" s="270"/>
    </row>
    <row r="561" ht="15.75">
      <c r="J561" s="270"/>
    </row>
    <row r="562" ht="15.75">
      <c r="J562" s="270"/>
    </row>
    <row r="563" ht="15.75">
      <c r="J563" s="270"/>
    </row>
    <row r="564" ht="15.75">
      <c r="J564" s="270"/>
    </row>
    <row r="565" ht="15.75">
      <c r="J565" s="270"/>
    </row>
    <row r="566" ht="15.75">
      <c r="J566" s="270"/>
    </row>
    <row r="567" ht="15.75">
      <c r="J567" s="270"/>
    </row>
    <row r="568" ht="15.75">
      <c r="J568" s="270"/>
    </row>
    <row r="569" ht="15.75">
      <c r="J569" s="270"/>
    </row>
    <row r="570" ht="15.75">
      <c r="J570" s="270"/>
    </row>
    <row r="571" ht="15.75">
      <c r="J571" s="270"/>
    </row>
    <row r="572" ht="15.75">
      <c r="J572" s="270"/>
    </row>
    <row r="573" ht="15.75">
      <c r="J573" s="270"/>
    </row>
    <row r="574" ht="15.75">
      <c r="J574" s="270"/>
    </row>
    <row r="575" ht="15.75">
      <c r="J575" s="270"/>
    </row>
    <row r="576" ht="15.75">
      <c r="J576" s="270"/>
    </row>
    <row r="577" ht="15.75">
      <c r="J577" s="270"/>
    </row>
    <row r="578" ht="15.75">
      <c r="J578" s="270"/>
    </row>
    <row r="579" ht="15.75">
      <c r="J579" s="270"/>
    </row>
    <row r="580" ht="15.75">
      <c r="J580" s="270"/>
    </row>
    <row r="581" ht="15.75">
      <c r="J581" s="270"/>
    </row>
    <row r="582" ht="15.75">
      <c r="J582" s="270"/>
    </row>
    <row r="583" ht="15.75">
      <c r="J583" s="270"/>
    </row>
    <row r="584" ht="15.75">
      <c r="J584" s="270"/>
    </row>
    <row r="585" ht="15.75">
      <c r="J585" s="270"/>
    </row>
    <row r="586" ht="15.75">
      <c r="J586" s="270"/>
    </row>
    <row r="587" ht="15.75">
      <c r="J587" s="270"/>
    </row>
    <row r="588" ht="15.75">
      <c r="J588" s="270"/>
    </row>
    <row r="589" ht="15.75">
      <c r="J589" s="270"/>
    </row>
    <row r="590" ht="15.75">
      <c r="J590" s="270"/>
    </row>
    <row r="591" ht="15.75">
      <c r="J591" s="270"/>
    </row>
    <row r="592" ht="15.75">
      <c r="J592" s="270"/>
    </row>
    <row r="593" ht="15.75">
      <c r="J593" s="270"/>
    </row>
    <row r="594" ht="15.75">
      <c r="J594" s="270"/>
    </row>
    <row r="595" ht="15.75">
      <c r="J595" s="270"/>
    </row>
    <row r="596" ht="15.75">
      <c r="J596" s="270"/>
    </row>
    <row r="597" ht="15.75">
      <c r="J597" s="270"/>
    </row>
    <row r="598" ht="15.75">
      <c r="J598" s="270"/>
    </row>
    <row r="599" ht="15.75">
      <c r="J599" s="270"/>
    </row>
    <row r="600" ht="15.75">
      <c r="J600" s="270"/>
    </row>
    <row r="601" ht="15.75">
      <c r="J601" s="270"/>
    </row>
    <row r="602" ht="15.75">
      <c r="J602" s="270"/>
    </row>
    <row r="603" ht="15.75">
      <c r="J603" s="270"/>
    </row>
    <row r="604" ht="15.75">
      <c r="J604" s="270"/>
    </row>
    <row r="605" ht="15.75">
      <c r="J605" s="270"/>
    </row>
    <row r="606" ht="15.75">
      <c r="J606" s="270"/>
    </row>
    <row r="607" ht="15.75">
      <c r="J607" s="270"/>
    </row>
    <row r="608" ht="15.75">
      <c r="J608" s="270"/>
    </row>
    <row r="609" ht="15.75">
      <c r="J609" s="270"/>
    </row>
    <row r="610" ht="15.75">
      <c r="J610" s="270"/>
    </row>
    <row r="611" ht="15.75">
      <c r="J611" s="270"/>
    </row>
    <row r="612" ht="15.75">
      <c r="J612" s="270"/>
    </row>
    <row r="613" ht="15.75">
      <c r="J613" s="270"/>
    </row>
    <row r="614" ht="15.75">
      <c r="J614" s="270"/>
    </row>
    <row r="615" ht="15.75">
      <c r="J615" s="270"/>
    </row>
    <row r="616" ht="15.75">
      <c r="J616" s="270"/>
    </row>
    <row r="617" ht="15.75">
      <c r="J617" s="270"/>
    </row>
    <row r="618" ht="15.75">
      <c r="J618" s="270"/>
    </row>
    <row r="619" ht="15.75">
      <c r="J619" s="270"/>
    </row>
    <row r="620" ht="15.75">
      <c r="J620" s="270"/>
    </row>
    <row r="621" ht="15.75">
      <c r="J621" s="270"/>
    </row>
    <row r="622" ht="15.75">
      <c r="J622" s="270"/>
    </row>
    <row r="623" ht="15.75">
      <c r="J623" s="270"/>
    </row>
    <row r="624" ht="15.75">
      <c r="J624" s="270"/>
    </row>
    <row r="625" ht="15.75">
      <c r="J625" s="270"/>
    </row>
    <row r="626" ht="15.75">
      <c r="J626" s="270"/>
    </row>
    <row r="627" ht="15.75">
      <c r="J627" s="270"/>
    </row>
    <row r="628" ht="15.75">
      <c r="J628" s="270"/>
    </row>
    <row r="629" ht="15.75">
      <c r="J629" s="270"/>
    </row>
    <row r="630" ht="15.75">
      <c r="J630" s="270"/>
    </row>
    <row r="631" ht="15.75">
      <c r="J631" s="270"/>
    </row>
    <row r="632" ht="15.75">
      <c r="J632" s="270"/>
    </row>
    <row r="633" ht="15.75">
      <c r="J633" s="270"/>
    </row>
    <row r="634" ht="15.75">
      <c r="J634" s="270"/>
    </row>
    <row r="635" ht="15.75">
      <c r="J635" s="270"/>
    </row>
    <row r="636" ht="15.75">
      <c r="J636" s="270"/>
    </row>
    <row r="637" ht="15.75">
      <c r="J637" s="270"/>
    </row>
    <row r="638" ht="15.75">
      <c r="J638" s="270"/>
    </row>
    <row r="639" ht="15.75">
      <c r="J639" s="270"/>
    </row>
    <row r="640" ht="15.75">
      <c r="J640" s="270"/>
    </row>
    <row r="641" ht="15.75">
      <c r="J641" s="270"/>
    </row>
    <row r="642" ht="15.75">
      <c r="J642" s="270"/>
    </row>
    <row r="643" ht="15.75">
      <c r="J643" s="270"/>
    </row>
    <row r="644" ht="15.75">
      <c r="J644" s="270"/>
    </row>
    <row r="645" ht="15.75">
      <c r="J645" s="270"/>
    </row>
    <row r="646" ht="15.75">
      <c r="J646" s="270"/>
    </row>
    <row r="647" ht="15.75">
      <c r="J647" s="270"/>
    </row>
    <row r="648" ht="15.75">
      <c r="J648" s="270"/>
    </row>
    <row r="649" ht="15.75">
      <c r="J649" s="270"/>
    </row>
    <row r="650" ht="15.75">
      <c r="J650" s="270"/>
    </row>
    <row r="651" ht="15.75">
      <c r="J651" s="270"/>
    </row>
    <row r="652" ht="15.75">
      <c r="J652" s="270"/>
    </row>
    <row r="653" ht="15.75">
      <c r="J653" s="270"/>
    </row>
    <row r="654" ht="15.75">
      <c r="J654" s="270"/>
    </row>
    <row r="655" ht="15.75">
      <c r="J655" s="270"/>
    </row>
    <row r="656" ht="15.75">
      <c r="J656" s="270"/>
    </row>
    <row r="657" ht="15.75">
      <c r="J657" s="270"/>
    </row>
    <row r="658" ht="15.75">
      <c r="J658" s="270"/>
    </row>
    <row r="659" ht="15.75">
      <c r="J659" s="270"/>
    </row>
    <row r="660" ht="15.75">
      <c r="J660" s="270"/>
    </row>
    <row r="661" ht="15.75">
      <c r="J661" s="270"/>
    </row>
    <row r="662" ht="15.75">
      <c r="J662" s="270"/>
    </row>
    <row r="663" ht="15.75">
      <c r="J663" s="270"/>
    </row>
    <row r="664" ht="15.75">
      <c r="J664" s="270"/>
    </row>
    <row r="665" ht="15.75">
      <c r="J665" s="270"/>
    </row>
    <row r="666" ht="15.75">
      <c r="J666" s="270"/>
    </row>
    <row r="667" ht="15.75">
      <c r="J667" s="270"/>
    </row>
    <row r="668" ht="15.75">
      <c r="J668" s="270"/>
    </row>
    <row r="669" ht="15.75">
      <c r="J669" s="270"/>
    </row>
    <row r="670" ht="15.75">
      <c r="J670" s="270"/>
    </row>
    <row r="671" ht="15.75">
      <c r="J671" s="270"/>
    </row>
    <row r="672" ht="15.75">
      <c r="J672" s="270"/>
    </row>
    <row r="673" ht="15.75">
      <c r="J673" s="270"/>
    </row>
    <row r="674" ht="15.75">
      <c r="J674" s="270"/>
    </row>
    <row r="675" ht="15.75">
      <c r="J675" s="270"/>
    </row>
    <row r="676" ht="15.75">
      <c r="J676" s="270"/>
    </row>
    <row r="677" ht="15.75">
      <c r="J677" s="270"/>
    </row>
    <row r="678" ht="15.75">
      <c r="J678" s="270"/>
    </row>
    <row r="679" ht="15.75">
      <c r="J679" s="270"/>
    </row>
    <row r="680" ht="15.75">
      <c r="J680" s="270"/>
    </row>
    <row r="681" ht="15.75">
      <c r="J681" s="270"/>
    </row>
    <row r="682" ht="15.75">
      <c r="J682" s="270"/>
    </row>
    <row r="683" ht="15.75">
      <c r="J683" s="270"/>
    </row>
    <row r="684" ht="15.75">
      <c r="J684" s="270"/>
    </row>
    <row r="685" ht="15.75">
      <c r="J685" s="270"/>
    </row>
    <row r="686" ht="15.75">
      <c r="J686" s="270"/>
    </row>
    <row r="687" ht="15.75">
      <c r="J687" s="270"/>
    </row>
    <row r="688" ht="15.75">
      <c r="J688" s="270"/>
    </row>
    <row r="689" ht="15.75">
      <c r="J689" s="270"/>
    </row>
    <row r="690" ht="15.75">
      <c r="J690" s="270"/>
    </row>
    <row r="691" ht="15.75">
      <c r="J691" s="270"/>
    </row>
    <row r="692" ht="15.75">
      <c r="J692" s="270"/>
    </row>
    <row r="693" ht="15.75">
      <c r="J693" s="270"/>
    </row>
    <row r="694" ht="15.75">
      <c r="J694" s="270"/>
    </row>
    <row r="695" ht="15.75">
      <c r="J695" s="270"/>
    </row>
    <row r="696" ht="15.75">
      <c r="J696" s="270"/>
    </row>
    <row r="697" ht="15.75">
      <c r="J697" s="270"/>
    </row>
    <row r="698" ht="15.75">
      <c r="J698" s="270"/>
    </row>
    <row r="699" ht="15.75">
      <c r="J699" s="270"/>
    </row>
    <row r="700" ht="15.75">
      <c r="J700" s="270"/>
    </row>
    <row r="701" ht="15.75">
      <c r="J701" s="270"/>
    </row>
    <row r="702" ht="15.75">
      <c r="J702" s="270"/>
    </row>
    <row r="703" ht="15.75">
      <c r="J703" s="270"/>
    </row>
    <row r="704" ht="15.75">
      <c r="J704" s="270"/>
    </row>
    <row r="705" ht="15.75">
      <c r="J705" s="270"/>
    </row>
    <row r="706" ht="15.75">
      <c r="J706" s="270"/>
    </row>
    <row r="707" ht="15.75">
      <c r="J707" s="270"/>
    </row>
    <row r="708" ht="15.75">
      <c r="J708" s="270"/>
    </row>
    <row r="709" ht="15.75">
      <c r="J709" s="270"/>
    </row>
    <row r="710" ht="15.75">
      <c r="J710" s="270"/>
    </row>
    <row r="711" ht="15.75">
      <c r="J711" s="270"/>
    </row>
    <row r="712" ht="15.75">
      <c r="J712" s="270"/>
    </row>
    <row r="713" ht="15.75">
      <c r="J713" s="270"/>
    </row>
    <row r="714" ht="15.75">
      <c r="J714" s="270"/>
    </row>
    <row r="715" ht="15.75">
      <c r="J715" s="270"/>
    </row>
    <row r="716" ht="15.75">
      <c r="J716" s="270"/>
    </row>
    <row r="717" ht="15.75">
      <c r="J717" s="270"/>
    </row>
    <row r="718" ht="15.75">
      <c r="J718" s="270"/>
    </row>
    <row r="719" ht="15.75">
      <c r="J719" s="270"/>
    </row>
    <row r="720" ht="15.75">
      <c r="J720" s="270"/>
    </row>
    <row r="721" ht="15.75">
      <c r="J721" s="270"/>
    </row>
    <row r="722" ht="15.75">
      <c r="J722" s="270"/>
    </row>
    <row r="723" ht="15.75">
      <c r="J723" s="270"/>
    </row>
    <row r="724" ht="15.75">
      <c r="J724" s="270"/>
    </row>
    <row r="725" ht="15.75">
      <c r="J725" s="270"/>
    </row>
    <row r="726" ht="15.75">
      <c r="J726" s="270"/>
    </row>
    <row r="727" ht="15.75">
      <c r="J727" s="270"/>
    </row>
    <row r="728" ht="15.75">
      <c r="J728" s="270"/>
    </row>
    <row r="729" ht="15.75">
      <c r="J729" s="270"/>
    </row>
    <row r="730" ht="15.75">
      <c r="J730" s="270"/>
    </row>
    <row r="731" ht="15.75">
      <c r="J731" s="270"/>
    </row>
    <row r="732" ht="15.75">
      <c r="J732" s="270"/>
    </row>
    <row r="733" ht="15.75">
      <c r="J733" s="270"/>
    </row>
    <row r="734" ht="15.75">
      <c r="J734" s="270"/>
    </row>
    <row r="735" ht="15.75">
      <c r="J735" s="270"/>
    </row>
    <row r="736" ht="15.75">
      <c r="J736" s="270"/>
    </row>
    <row r="737" ht="15.75">
      <c r="J737" s="270"/>
    </row>
    <row r="738" ht="15.75">
      <c r="J738" s="270"/>
    </row>
    <row r="739" ht="15.75">
      <c r="J739" s="270"/>
    </row>
    <row r="740" ht="15.75">
      <c r="J740" s="270"/>
    </row>
    <row r="741" ht="15.75">
      <c r="J741" s="270"/>
    </row>
    <row r="742" ht="15.75">
      <c r="J742" s="270"/>
    </row>
    <row r="743" ht="15.75">
      <c r="J743" s="270"/>
    </row>
    <row r="744" ht="15.75">
      <c r="J744" s="270"/>
    </row>
    <row r="745" ht="15.75">
      <c r="J745" s="270"/>
    </row>
    <row r="746" ht="15.75">
      <c r="J746" s="270"/>
    </row>
    <row r="747" ht="15.75">
      <c r="J747" s="270"/>
    </row>
    <row r="748" ht="15.75">
      <c r="J748" s="270"/>
    </row>
    <row r="749" ht="15.75">
      <c r="J749" s="270"/>
    </row>
    <row r="750" ht="15.75">
      <c r="J750" s="270"/>
    </row>
    <row r="751" ht="15.75">
      <c r="J751" s="270"/>
    </row>
    <row r="752" ht="15.75">
      <c r="J752" s="270"/>
    </row>
    <row r="753" ht="15.75">
      <c r="J753" s="270"/>
    </row>
    <row r="754" ht="15.75">
      <c r="J754" s="270"/>
    </row>
    <row r="755" ht="15.75">
      <c r="J755" s="270"/>
    </row>
    <row r="756" ht="15.75">
      <c r="J756" s="270"/>
    </row>
    <row r="757" ht="15.75">
      <c r="J757" s="270"/>
    </row>
    <row r="758" ht="15.75">
      <c r="J758" s="270"/>
    </row>
    <row r="759" ht="15.75">
      <c r="J759" s="270"/>
    </row>
    <row r="760" ht="15.75">
      <c r="J760" s="270"/>
    </row>
    <row r="761" ht="15.75">
      <c r="J761" s="270"/>
    </row>
    <row r="762" ht="15.75">
      <c r="J762" s="270"/>
    </row>
    <row r="763" ht="15.75">
      <c r="J763" s="270"/>
    </row>
    <row r="764" ht="15.75">
      <c r="J764" s="270"/>
    </row>
    <row r="765" ht="15.75">
      <c r="J765" s="270"/>
    </row>
    <row r="766" ht="15.75">
      <c r="J766" s="270"/>
    </row>
    <row r="767" ht="15.75">
      <c r="J767" s="270"/>
    </row>
    <row r="768" ht="15.75">
      <c r="J768" s="270"/>
    </row>
    <row r="769" ht="15.75">
      <c r="J769" s="270"/>
    </row>
    <row r="770" ht="15.75">
      <c r="J770" s="270"/>
    </row>
    <row r="771" ht="15.75">
      <c r="J771" s="270"/>
    </row>
    <row r="772" ht="15.75">
      <c r="J772" s="270"/>
    </row>
    <row r="773" ht="15.75">
      <c r="J773" s="270"/>
    </row>
    <row r="774" ht="15.75">
      <c r="J774" s="270"/>
    </row>
    <row r="775" ht="15.75">
      <c r="J775" s="270"/>
    </row>
    <row r="776" ht="15.75">
      <c r="J776" s="270"/>
    </row>
    <row r="777" ht="15.75">
      <c r="J777" s="270"/>
    </row>
    <row r="778" ht="15.75">
      <c r="J778" s="270"/>
    </row>
    <row r="779" ht="15.75">
      <c r="J779" s="270"/>
    </row>
    <row r="780" ht="15.75">
      <c r="J780" s="270"/>
    </row>
    <row r="781" ht="15.75">
      <c r="J781" s="270"/>
    </row>
    <row r="782" ht="15.75">
      <c r="J782" s="270"/>
    </row>
    <row r="783" ht="15.75">
      <c r="J783" s="270"/>
    </row>
    <row r="784" ht="15.75">
      <c r="J784" s="270"/>
    </row>
    <row r="785" ht="15.75">
      <c r="J785" s="270"/>
    </row>
    <row r="786" ht="15.75">
      <c r="J786" s="270"/>
    </row>
    <row r="787" ht="15.75">
      <c r="J787" s="270"/>
    </row>
    <row r="788" ht="15.75">
      <c r="J788" s="270"/>
    </row>
    <row r="789" ht="15.75">
      <c r="J789" s="270"/>
    </row>
    <row r="790" ht="15.75">
      <c r="J790" s="270"/>
    </row>
    <row r="791" ht="15.75">
      <c r="J791" s="270"/>
    </row>
    <row r="792" ht="15.75">
      <c r="J792" s="270"/>
    </row>
    <row r="793" ht="15.75">
      <c r="J793" s="270"/>
    </row>
    <row r="794" ht="15.75">
      <c r="J794" s="270"/>
    </row>
    <row r="795" ht="15.75">
      <c r="J795" s="270"/>
    </row>
    <row r="796" ht="15.75">
      <c r="J796" s="270"/>
    </row>
    <row r="797" ht="15.75">
      <c r="J797" s="270"/>
    </row>
    <row r="798" ht="15.75">
      <c r="J798" s="270"/>
    </row>
    <row r="799" ht="15.75">
      <c r="J799" s="270"/>
    </row>
    <row r="800" ht="15.75">
      <c r="J800" s="270"/>
    </row>
    <row r="801" ht="15.75">
      <c r="J801" s="270"/>
    </row>
    <row r="802" ht="15.75">
      <c r="J802" s="270"/>
    </row>
    <row r="803" ht="15.75">
      <c r="J803" s="270"/>
    </row>
    <row r="804" ht="15.75">
      <c r="J804" s="270"/>
    </row>
    <row r="805" ht="15.75">
      <c r="J805" s="270"/>
    </row>
    <row r="806" ht="15.75">
      <c r="J806" s="270"/>
    </row>
    <row r="807" ht="15.75">
      <c r="J807" s="270"/>
    </row>
    <row r="808" ht="15.75">
      <c r="J808" s="270"/>
    </row>
    <row r="809" ht="15.75">
      <c r="J809" s="270"/>
    </row>
    <row r="810" ht="15.75">
      <c r="J810" s="270"/>
    </row>
    <row r="811" ht="15.75">
      <c r="J811" s="270"/>
    </row>
    <row r="812" ht="15.75">
      <c r="J812" s="270"/>
    </row>
    <row r="813" ht="15.75">
      <c r="J813" s="270"/>
    </row>
    <row r="814" ht="15.75">
      <c r="J814" s="270"/>
    </row>
    <row r="815" ht="15.75">
      <c r="J815" s="270"/>
    </row>
    <row r="816" ht="15.75">
      <c r="J816" s="270"/>
    </row>
    <row r="817" ht="15.75">
      <c r="J817" s="270"/>
    </row>
    <row r="818" ht="15.75">
      <c r="J818" s="270"/>
    </row>
    <row r="819" ht="15.75">
      <c r="J819" s="270"/>
    </row>
    <row r="820" ht="15.75">
      <c r="J820" s="270"/>
    </row>
    <row r="821" ht="15.75">
      <c r="J821" s="270"/>
    </row>
    <row r="822" ht="15.75">
      <c r="J822" s="270"/>
    </row>
    <row r="823" ht="15.75">
      <c r="J823" s="270"/>
    </row>
    <row r="824" ht="15.75">
      <c r="J824" s="270"/>
    </row>
    <row r="825" ht="15.75">
      <c r="J825" s="270"/>
    </row>
    <row r="826" ht="15.75">
      <c r="J826" s="270"/>
    </row>
    <row r="827" ht="15.75">
      <c r="J827" s="270"/>
    </row>
    <row r="828" ht="15.75">
      <c r="J828" s="270"/>
    </row>
    <row r="829" ht="15.75">
      <c r="J829" s="270"/>
    </row>
    <row r="830" ht="15.75">
      <c r="J830" s="270"/>
    </row>
    <row r="831" ht="15.75">
      <c r="J831" s="270"/>
    </row>
    <row r="832" ht="15.75">
      <c r="J832" s="270"/>
    </row>
    <row r="833" ht="15.75">
      <c r="J833" s="270"/>
    </row>
    <row r="834" ht="15.75">
      <c r="J834" s="270"/>
    </row>
    <row r="835" ht="15.75">
      <c r="J835" s="270"/>
    </row>
    <row r="836" ht="15.75">
      <c r="J836" s="270"/>
    </row>
    <row r="837" ht="15.75">
      <c r="J837" s="270"/>
    </row>
    <row r="838" ht="15.75">
      <c r="J838" s="270"/>
    </row>
    <row r="839" ht="15.75">
      <c r="J839" s="270"/>
    </row>
    <row r="840" ht="15.75">
      <c r="J840" s="270"/>
    </row>
    <row r="841" ht="15.75">
      <c r="J841" s="270"/>
    </row>
    <row r="842" ht="15.75">
      <c r="J842" s="270"/>
    </row>
    <row r="843" ht="15.75">
      <c r="J843" s="270"/>
    </row>
    <row r="844" ht="15.75">
      <c r="J844" s="270"/>
    </row>
    <row r="845" ht="15.75">
      <c r="J845" s="270"/>
    </row>
    <row r="846" ht="15.75">
      <c r="J846" s="270"/>
    </row>
    <row r="847" ht="15.75">
      <c r="J847" s="270"/>
    </row>
    <row r="848" ht="15.75">
      <c r="J848" s="270"/>
    </row>
    <row r="849" ht="15.75">
      <c r="J849" s="270"/>
    </row>
    <row r="850" ht="15.75">
      <c r="J850" s="270"/>
    </row>
    <row r="851" ht="15.75">
      <c r="J851" s="270"/>
    </row>
    <row r="852" ht="15.75">
      <c r="J852" s="270"/>
    </row>
    <row r="853" ht="15.75">
      <c r="J853" s="270"/>
    </row>
    <row r="854" ht="15.75">
      <c r="J854" s="270"/>
    </row>
    <row r="855" ht="15.75">
      <c r="J855" s="270"/>
    </row>
    <row r="856" ht="15.75">
      <c r="J856" s="270"/>
    </row>
    <row r="857" ht="15.75">
      <c r="J857" s="270"/>
    </row>
    <row r="858" ht="15.75">
      <c r="J858" s="270"/>
    </row>
    <row r="859" ht="15.75">
      <c r="J859" s="270"/>
    </row>
    <row r="860" ht="15.75">
      <c r="J860" s="270"/>
    </row>
    <row r="861" ht="15.75">
      <c r="J861" s="270"/>
    </row>
    <row r="862" ht="15.75">
      <c r="J862" s="270"/>
    </row>
    <row r="863" ht="15.75">
      <c r="J863" s="270"/>
    </row>
    <row r="864" ht="15.75">
      <c r="J864" s="270"/>
    </row>
    <row r="865" ht="15.75">
      <c r="J865" s="270"/>
    </row>
    <row r="866" ht="15.75">
      <c r="J866" s="270"/>
    </row>
    <row r="867" ht="15.75">
      <c r="J867" s="270"/>
    </row>
    <row r="868" ht="15.75">
      <c r="J868" s="270"/>
    </row>
    <row r="869" ht="15.75">
      <c r="J869" s="270"/>
    </row>
    <row r="870" ht="15.75">
      <c r="J870" s="270"/>
    </row>
    <row r="871" ht="15.75">
      <c r="J871" s="270"/>
    </row>
    <row r="872" ht="15.75">
      <c r="J872" s="270"/>
    </row>
    <row r="873" ht="15.75">
      <c r="J873" s="270"/>
    </row>
    <row r="874" ht="15.75">
      <c r="J874" s="270"/>
    </row>
    <row r="875" ht="15.75">
      <c r="J875" s="270"/>
    </row>
    <row r="876" ht="15.75">
      <c r="J876" s="270"/>
    </row>
    <row r="877" ht="15.75">
      <c r="J877" s="270"/>
    </row>
    <row r="878" ht="15.75">
      <c r="J878" s="270"/>
    </row>
    <row r="879" ht="15.75">
      <c r="J879" s="270"/>
    </row>
    <row r="880" ht="15.75">
      <c r="J880" s="270"/>
    </row>
    <row r="881" ht="15.75">
      <c r="J881" s="270"/>
    </row>
    <row r="882" ht="15.75">
      <c r="J882" s="270"/>
    </row>
    <row r="883" ht="15.75">
      <c r="J883" s="270"/>
    </row>
    <row r="884" ht="15.75">
      <c r="J884" s="270"/>
    </row>
    <row r="885" ht="15.75">
      <c r="J885" s="270"/>
    </row>
    <row r="886" ht="15.75">
      <c r="J886" s="270"/>
    </row>
    <row r="887" ht="15.75">
      <c r="J887" s="270"/>
    </row>
    <row r="888" ht="15.75">
      <c r="J888" s="270"/>
    </row>
    <row r="889" ht="15.75">
      <c r="J889" s="270"/>
    </row>
    <row r="890" ht="15.75">
      <c r="J890" s="270"/>
    </row>
    <row r="891" ht="15.75">
      <c r="J891" s="270"/>
    </row>
    <row r="892" ht="15.75">
      <c r="J892" s="270"/>
    </row>
    <row r="893" ht="15.75">
      <c r="J893" s="270"/>
    </row>
    <row r="894" ht="15.75">
      <c r="J894" s="270"/>
    </row>
    <row r="895" ht="15.75">
      <c r="J895" s="270"/>
    </row>
    <row r="896" ht="15.75">
      <c r="J896" s="270"/>
    </row>
    <row r="897" ht="15.75">
      <c r="J897" s="270"/>
    </row>
    <row r="898" ht="15.75">
      <c r="J898" s="270"/>
    </row>
    <row r="899" ht="15.75">
      <c r="J899" s="270"/>
    </row>
    <row r="900" ht="15.75">
      <c r="J900" s="270"/>
    </row>
    <row r="901" ht="15.75">
      <c r="J901" s="270"/>
    </row>
    <row r="902" ht="15.75">
      <c r="J902" s="270"/>
    </row>
    <row r="903" ht="15.75">
      <c r="J903" s="270"/>
    </row>
    <row r="904" ht="15.75">
      <c r="J904" s="270"/>
    </row>
    <row r="905" ht="15.75">
      <c r="J905" s="270"/>
    </row>
    <row r="906" ht="15.75">
      <c r="J906" s="270"/>
    </row>
    <row r="907" ht="15.75">
      <c r="J907" s="270"/>
    </row>
    <row r="908" ht="15.75">
      <c r="J908" s="270"/>
    </row>
    <row r="909" ht="15.75">
      <c r="J909" s="270"/>
    </row>
    <row r="910" ht="15.75">
      <c r="J910" s="270"/>
    </row>
    <row r="911" ht="15.75">
      <c r="J911" s="270"/>
    </row>
    <row r="912" ht="15.75">
      <c r="J912" s="270"/>
    </row>
    <row r="913" ht="15.75">
      <c r="J913" s="270"/>
    </row>
    <row r="914" ht="15.75">
      <c r="J914" s="270"/>
    </row>
    <row r="915" ht="15.75">
      <c r="J915" s="270"/>
    </row>
    <row r="916" ht="15.75">
      <c r="J916" s="270"/>
    </row>
    <row r="917" ht="15.75">
      <c r="J917" s="270"/>
    </row>
    <row r="918" ht="15.75">
      <c r="J918" s="270"/>
    </row>
    <row r="919" ht="15.75">
      <c r="J919" s="270"/>
    </row>
    <row r="920" ht="15.75">
      <c r="J920" s="270"/>
    </row>
    <row r="921" ht="15.75">
      <c r="J921" s="270"/>
    </row>
    <row r="922" ht="15.75">
      <c r="J922" s="270"/>
    </row>
    <row r="923" ht="15.75">
      <c r="J923" s="270"/>
    </row>
    <row r="924" ht="15.75">
      <c r="J924" s="270"/>
    </row>
    <row r="925" ht="15.75">
      <c r="J925" s="270"/>
    </row>
    <row r="926" ht="15.75">
      <c r="J926" s="270"/>
    </row>
    <row r="927" ht="15.75">
      <c r="J927" s="270"/>
    </row>
    <row r="928" ht="15.75">
      <c r="J928" s="270"/>
    </row>
    <row r="929" ht="15.75">
      <c r="J929" s="270"/>
    </row>
    <row r="930" ht="15.75">
      <c r="J930" s="270"/>
    </row>
    <row r="931" ht="15.75">
      <c r="J931" s="270"/>
    </row>
    <row r="932" ht="15.75">
      <c r="J932" s="270"/>
    </row>
    <row r="933" ht="15.75">
      <c r="J933" s="270"/>
    </row>
    <row r="934" ht="15.75">
      <c r="J934" s="270"/>
    </row>
    <row r="935" ht="15.75">
      <c r="J935" s="270"/>
    </row>
    <row r="936" ht="15.75">
      <c r="J936" s="270"/>
    </row>
    <row r="937" ht="15.75">
      <c r="J937" s="270"/>
    </row>
    <row r="938" ht="15.75">
      <c r="J938" s="270"/>
    </row>
    <row r="939" ht="15.75">
      <c r="J939" s="270"/>
    </row>
    <row r="940" ht="15.75">
      <c r="J940" s="270"/>
    </row>
    <row r="941" ht="15.75">
      <c r="J941" s="270"/>
    </row>
    <row r="942" ht="15.75">
      <c r="J942" s="270"/>
    </row>
    <row r="943" ht="15.75">
      <c r="J943" s="270"/>
    </row>
    <row r="944" ht="15.75">
      <c r="J944" s="270"/>
    </row>
    <row r="945" ht="15.75">
      <c r="J945" s="270"/>
    </row>
    <row r="946" ht="15.75">
      <c r="J946" s="270"/>
    </row>
    <row r="947" ht="15.75">
      <c r="J947" s="270"/>
    </row>
    <row r="948" ht="15.75">
      <c r="J948" s="270"/>
    </row>
    <row r="949" ht="15.75">
      <c r="J949" s="270"/>
    </row>
    <row r="950" ht="15.75">
      <c r="J950" s="270"/>
    </row>
    <row r="951" ht="15.75">
      <c r="J951" s="270"/>
    </row>
    <row r="952" ht="15.75">
      <c r="J952" s="270"/>
    </row>
    <row r="953" ht="15.75">
      <c r="J953" s="270"/>
    </row>
    <row r="954" ht="15.75">
      <c r="J954" s="270"/>
    </row>
    <row r="955" ht="15.75">
      <c r="J955" s="270"/>
    </row>
    <row r="956" ht="15.75">
      <c r="J956" s="270"/>
    </row>
    <row r="957" ht="15.75">
      <c r="J957" s="270"/>
    </row>
    <row r="958" ht="15.75">
      <c r="J958" s="270"/>
    </row>
    <row r="959" ht="15.75">
      <c r="J959" s="270"/>
    </row>
    <row r="960" ht="15.75">
      <c r="J960" s="270"/>
    </row>
    <row r="961" ht="15.75">
      <c r="J961" s="270"/>
    </row>
    <row r="962" ht="15.75">
      <c r="J962" s="270"/>
    </row>
    <row r="963" ht="15.75">
      <c r="J963" s="270"/>
    </row>
    <row r="964" ht="15.75">
      <c r="J964" s="270"/>
    </row>
    <row r="965" ht="15.75">
      <c r="J965" s="270"/>
    </row>
    <row r="966" ht="15.75">
      <c r="J966" s="270"/>
    </row>
    <row r="967" ht="15.75">
      <c r="J967" s="270"/>
    </row>
    <row r="968" ht="15.75">
      <c r="J968" s="270"/>
    </row>
    <row r="969" ht="15.75">
      <c r="J969" s="270"/>
    </row>
    <row r="970" ht="15.75">
      <c r="J970" s="270"/>
    </row>
    <row r="971" ht="15.75">
      <c r="J971" s="270"/>
    </row>
    <row r="972" ht="15.75">
      <c r="J972" s="270"/>
    </row>
    <row r="973" ht="15.75">
      <c r="J973" s="270"/>
    </row>
    <row r="974" ht="15.75">
      <c r="J974" s="270"/>
    </row>
    <row r="975" ht="15.75">
      <c r="J975" s="270"/>
    </row>
    <row r="976" ht="15.75">
      <c r="J976" s="270"/>
    </row>
    <row r="977" ht="15.75">
      <c r="J977" s="270"/>
    </row>
    <row r="978" ht="15.75">
      <c r="J978" s="270"/>
    </row>
    <row r="979" ht="15.75">
      <c r="J979" s="270"/>
    </row>
    <row r="980" ht="15.75">
      <c r="J980" s="270"/>
    </row>
    <row r="981" ht="15.75">
      <c r="J981" s="270"/>
    </row>
    <row r="982" ht="15.75">
      <c r="J982" s="270"/>
    </row>
    <row r="983" ht="15.75">
      <c r="J983" s="270"/>
    </row>
    <row r="984" ht="15.75">
      <c r="J984" s="270"/>
    </row>
    <row r="985" ht="15.75">
      <c r="J985" s="270"/>
    </row>
    <row r="986" ht="15.75">
      <c r="J986" s="270"/>
    </row>
    <row r="987" ht="15.75">
      <c r="J987" s="270"/>
    </row>
    <row r="988" ht="15.75">
      <c r="J988" s="270"/>
    </row>
    <row r="989" ht="15.75">
      <c r="J989" s="270"/>
    </row>
    <row r="990" ht="15.75">
      <c r="J990" s="270"/>
    </row>
    <row r="991" ht="15.75">
      <c r="J991" s="270"/>
    </row>
    <row r="992" ht="15.75">
      <c r="J992" s="270"/>
    </row>
    <row r="993" ht="15.75">
      <c r="J993" s="270"/>
    </row>
    <row r="994" ht="15.75">
      <c r="J994" s="270"/>
    </row>
    <row r="995" ht="15.75">
      <c r="J995" s="270"/>
    </row>
    <row r="996" ht="15.75">
      <c r="J996" s="270"/>
    </row>
    <row r="997" ht="15.75">
      <c r="J997" s="270"/>
    </row>
    <row r="998" ht="15.75">
      <c r="J998" s="270"/>
    </row>
    <row r="999" ht="15.75">
      <c r="J999" s="270"/>
    </row>
    <row r="1000" ht="15.75">
      <c r="J1000" s="270"/>
    </row>
    <row r="1001" ht="15.75">
      <c r="J1001" s="270"/>
    </row>
    <row r="1002" ht="15.75">
      <c r="J1002" s="270"/>
    </row>
    <row r="1003" ht="15.75">
      <c r="J1003" s="270"/>
    </row>
    <row r="1004" ht="15.75">
      <c r="J1004" s="270"/>
    </row>
    <row r="1005" ht="15.75">
      <c r="J1005" s="270"/>
    </row>
    <row r="1006" ht="15.75">
      <c r="J1006" s="270"/>
    </row>
    <row r="1007" ht="15.75">
      <c r="J1007" s="270"/>
    </row>
    <row r="1008" ht="15.75">
      <c r="J1008" s="270"/>
    </row>
    <row r="1009" ht="15.75">
      <c r="J1009" s="270"/>
    </row>
    <row r="1010" ht="15.75">
      <c r="J1010" s="270"/>
    </row>
    <row r="1011" ht="15.75">
      <c r="J1011" s="270"/>
    </row>
    <row r="1012" ht="15.75">
      <c r="J1012" s="270"/>
    </row>
    <row r="1013" ht="15.75">
      <c r="J1013" s="270"/>
    </row>
    <row r="1014" ht="15.75">
      <c r="J1014" s="270"/>
    </row>
    <row r="1015" ht="15.75">
      <c r="J1015" s="270"/>
    </row>
    <row r="1016" ht="15.75">
      <c r="J1016" s="270"/>
    </row>
    <row r="1017" ht="15.75">
      <c r="J1017" s="270"/>
    </row>
    <row r="1018" ht="15.75">
      <c r="J1018" s="270"/>
    </row>
    <row r="1019" ht="15.75">
      <c r="J1019" s="270"/>
    </row>
    <row r="1020" ht="15.75">
      <c r="J1020" s="270"/>
    </row>
    <row r="1021" ht="15.75">
      <c r="J1021" s="270"/>
    </row>
    <row r="1022" ht="15.75">
      <c r="J1022" s="270"/>
    </row>
    <row r="1023" ht="15.75">
      <c r="J1023" s="270"/>
    </row>
    <row r="1024" ht="15.75">
      <c r="J1024" s="270"/>
    </row>
    <row r="1025" ht="15.75">
      <c r="J1025" s="270"/>
    </row>
    <row r="1026" ht="15.75">
      <c r="J1026" s="270"/>
    </row>
    <row r="1027" ht="15.75">
      <c r="J1027" s="270"/>
    </row>
    <row r="1028" ht="15.75">
      <c r="J1028" s="270"/>
    </row>
    <row r="1029" ht="15.75">
      <c r="J1029" s="270"/>
    </row>
    <row r="1030" ht="15.75">
      <c r="J1030" s="270"/>
    </row>
    <row r="1031" ht="15.75">
      <c r="J1031" s="270"/>
    </row>
    <row r="1032" ht="15.75">
      <c r="J1032" s="270"/>
    </row>
    <row r="1033" ht="15.75">
      <c r="J1033" s="270"/>
    </row>
    <row r="1034" ht="15.75">
      <c r="J1034" s="270"/>
    </row>
    <row r="1035" ht="15.75">
      <c r="J1035" s="270"/>
    </row>
    <row r="1036" ht="15.75">
      <c r="J1036" s="270"/>
    </row>
    <row r="1037" ht="15.75">
      <c r="J1037" s="270"/>
    </row>
    <row r="1038" ht="15.75">
      <c r="J1038" s="270"/>
    </row>
    <row r="1039" ht="15.75">
      <c r="J1039" s="270"/>
    </row>
    <row r="1040" ht="15.75">
      <c r="J1040" s="270"/>
    </row>
    <row r="1041" ht="15.75">
      <c r="J1041" s="270"/>
    </row>
    <row r="1042" ht="15.75">
      <c r="J1042" s="270"/>
    </row>
    <row r="1043" ht="15.75">
      <c r="J1043" s="270"/>
    </row>
    <row r="1044" ht="15.75">
      <c r="J1044" s="270"/>
    </row>
    <row r="1045" ht="15.75">
      <c r="J1045" s="270"/>
    </row>
    <row r="1046" ht="15.75">
      <c r="J1046" s="270"/>
    </row>
    <row r="1047" ht="15.75">
      <c r="J1047" s="270"/>
    </row>
    <row r="1048" ht="15.75">
      <c r="J1048" s="270"/>
    </row>
    <row r="1049" ht="15.75">
      <c r="J1049" s="270"/>
    </row>
    <row r="1050" ht="15.75">
      <c r="J1050" s="270"/>
    </row>
    <row r="1051" ht="15.75">
      <c r="J1051" s="270"/>
    </row>
    <row r="1052" ht="15.75">
      <c r="J1052" s="270"/>
    </row>
    <row r="1053" ht="15.75">
      <c r="J1053" s="270"/>
    </row>
    <row r="1054" ht="15.75">
      <c r="J1054" s="270"/>
    </row>
    <row r="1055" ht="15.75">
      <c r="J1055" s="270"/>
    </row>
    <row r="1056" ht="15.75">
      <c r="J1056" s="270"/>
    </row>
    <row r="1057" ht="15.75">
      <c r="J1057" s="270"/>
    </row>
    <row r="1058" ht="15.75">
      <c r="J1058" s="270"/>
    </row>
    <row r="1059" ht="15.75">
      <c r="J1059" s="270"/>
    </row>
    <row r="1060" ht="15.75">
      <c r="J1060" s="270"/>
    </row>
    <row r="1061" ht="15.75">
      <c r="J1061" s="270"/>
    </row>
    <row r="1062" ht="15.75">
      <c r="J1062" s="270"/>
    </row>
    <row r="1063" ht="15.75">
      <c r="J1063" s="270"/>
    </row>
    <row r="1064" ht="15.75">
      <c r="J1064" s="270"/>
    </row>
    <row r="1065" ht="15.75">
      <c r="J1065" s="270"/>
    </row>
    <row r="1066" ht="15.75">
      <c r="J1066" s="270"/>
    </row>
    <row r="1067" ht="15.75">
      <c r="J1067" s="270"/>
    </row>
    <row r="1068" ht="15.75">
      <c r="J1068" s="270"/>
    </row>
    <row r="1069" ht="15.75">
      <c r="J1069" s="270"/>
    </row>
    <row r="1070" ht="15.75">
      <c r="J1070" s="270"/>
    </row>
    <row r="1071" ht="15.75">
      <c r="J1071" s="270"/>
    </row>
    <row r="1072" ht="15.75">
      <c r="J1072" s="270"/>
    </row>
    <row r="1073" ht="15.75">
      <c r="J1073" s="270"/>
    </row>
    <row r="1074" ht="15.75">
      <c r="J1074" s="270"/>
    </row>
    <row r="1075" ht="15.75">
      <c r="J1075" s="270"/>
    </row>
    <row r="1076" ht="15.75">
      <c r="J1076" s="270"/>
    </row>
    <row r="1077" ht="15.75">
      <c r="J1077" s="270"/>
    </row>
    <row r="1078" ht="15.75">
      <c r="J1078" s="270"/>
    </row>
    <row r="1079" ht="15.75">
      <c r="J1079" s="270"/>
    </row>
    <row r="1080" ht="15.75">
      <c r="J1080" s="270"/>
    </row>
    <row r="1081" ht="15.75">
      <c r="J1081" s="270"/>
    </row>
    <row r="1082" ht="15.75">
      <c r="J1082" s="270"/>
    </row>
    <row r="1083" ht="15.75">
      <c r="J1083" s="270"/>
    </row>
    <row r="1084" ht="15.75">
      <c r="J1084" s="270"/>
    </row>
    <row r="1085" ht="15.75">
      <c r="J1085" s="270"/>
    </row>
    <row r="1086" ht="15.75">
      <c r="J1086" s="270"/>
    </row>
    <row r="1087" ht="15.75">
      <c r="J1087" s="270"/>
    </row>
    <row r="1088" ht="15.75">
      <c r="J1088" s="270"/>
    </row>
    <row r="1089" ht="15.75">
      <c r="J1089" s="270"/>
    </row>
    <row r="1090" ht="15.75">
      <c r="J1090" s="270"/>
    </row>
    <row r="1091" ht="15.75">
      <c r="J1091" s="270"/>
    </row>
    <row r="1092" ht="15.75">
      <c r="J1092" s="270"/>
    </row>
    <row r="1093" ht="15.75">
      <c r="J1093" s="270"/>
    </row>
    <row r="1094" ht="15.75">
      <c r="J1094" s="270"/>
    </row>
    <row r="1095" ht="15.75">
      <c r="J1095" s="270"/>
    </row>
    <row r="1096" ht="15.75">
      <c r="J1096" s="270"/>
    </row>
    <row r="1097" ht="15.75">
      <c r="J1097" s="270"/>
    </row>
    <row r="1098" ht="15.75">
      <c r="J1098" s="270"/>
    </row>
    <row r="1099" ht="15.75">
      <c r="J1099" s="270"/>
    </row>
    <row r="1100" ht="15.75">
      <c r="J1100" s="270"/>
    </row>
    <row r="1101" ht="15.75">
      <c r="J1101" s="270"/>
    </row>
    <row r="1102" ht="15.75">
      <c r="J1102" s="270"/>
    </row>
    <row r="1103" ht="15.75">
      <c r="J1103" s="270"/>
    </row>
    <row r="1104" ht="15.75">
      <c r="J1104" s="270"/>
    </row>
    <row r="1105" ht="15.75">
      <c r="J1105" s="270"/>
    </row>
    <row r="1106" ht="15.75">
      <c r="J1106" s="270"/>
    </row>
    <row r="1107" ht="15.75">
      <c r="J1107" s="270"/>
    </row>
    <row r="1108" ht="15.75">
      <c r="J1108" s="270"/>
    </row>
    <row r="1109" ht="15.75">
      <c r="J1109" s="270"/>
    </row>
    <row r="1110" ht="15.75">
      <c r="J1110" s="270"/>
    </row>
    <row r="1111" ht="15.75">
      <c r="J1111" s="270"/>
    </row>
    <row r="1112" ht="15.75">
      <c r="J1112" s="270"/>
    </row>
    <row r="1113" ht="15.75">
      <c r="J1113" s="270"/>
    </row>
    <row r="1114" ht="15.75">
      <c r="J1114" s="270"/>
    </row>
    <row r="1115" ht="15.75">
      <c r="J1115" s="270"/>
    </row>
    <row r="1116" ht="15.75">
      <c r="J1116" s="270"/>
    </row>
    <row r="1117" ht="15.75">
      <c r="J1117" s="270"/>
    </row>
    <row r="1118" ht="15.75">
      <c r="J1118" s="270"/>
    </row>
    <row r="1119" ht="15.75">
      <c r="J1119" s="270"/>
    </row>
    <row r="1120" ht="15.75">
      <c r="J1120" s="270"/>
    </row>
    <row r="1121" ht="15.75">
      <c r="J1121" s="270"/>
    </row>
    <row r="1122" ht="15.75">
      <c r="J1122" s="270"/>
    </row>
    <row r="1123" ht="15.75">
      <c r="J1123" s="270"/>
    </row>
    <row r="1124" ht="15.75">
      <c r="J1124" s="270"/>
    </row>
    <row r="1125" ht="15.75">
      <c r="J1125" s="270"/>
    </row>
    <row r="1126" ht="15.75">
      <c r="J1126" s="270"/>
    </row>
    <row r="1127" ht="15.75">
      <c r="J1127" s="270"/>
    </row>
    <row r="1128" ht="15.75">
      <c r="J1128" s="270"/>
    </row>
    <row r="1129" ht="15.75">
      <c r="J1129" s="270"/>
    </row>
    <row r="1130" ht="15.75">
      <c r="J1130" s="270"/>
    </row>
    <row r="1131" ht="15.75">
      <c r="J1131" s="270"/>
    </row>
    <row r="1132" ht="15.75">
      <c r="J1132" s="270"/>
    </row>
    <row r="1133" ht="15.75">
      <c r="J1133" s="270"/>
    </row>
    <row r="1134" ht="15.75">
      <c r="J1134" s="270"/>
    </row>
    <row r="1135" ht="15.75">
      <c r="J1135" s="270"/>
    </row>
    <row r="1136" ht="15.75">
      <c r="J1136" s="270"/>
    </row>
    <row r="1137" ht="15.75">
      <c r="J1137" s="270"/>
    </row>
    <row r="1138" ht="15.75">
      <c r="J1138" s="270"/>
    </row>
    <row r="1139" ht="15.75">
      <c r="J1139" s="270"/>
    </row>
    <row r="1140" ht="15.75">
      <c r="J1140" s="270"/>
    </row>
    <row r="1141" ht="15.75">
      <c r="J1141" s="270"/>
    </row>
    <row r="1142" ht="15.75">
      <c r="J1142" s="270"/>
    </row>
    <row r="1143" ht="15.75">
      <c r="J1143" s="270"/>
    </row>
    <row r="1144" ht="15.75">
      <c r="J1144" s="270"/>
    </row>
    <row r="1145" ht="15.75">
      <c r="J1145" s="270"/>
    </row>
    <row r="1146" ht="15.75">
      <c r="J1146" s="270"/>
    </row>
    <row r="1147" ht="15.75">
      <c r="J1147" s="270"/>
    </row>
    <row r="1148" ht="15.75">
      <c r="J1148" s="270"/>
    </row>
    <row r="1149" ht="15.75">
      <c r="J1149" s="270"/>
    </row>
    <row r="1150" ht="15.75">
      <c r="J1150" s="270"/>
    </row>
    <row r="1151" ht="15.75">
      <c r="J1151" s="270"/>
    </row>
    <row r="1152" ht="15.75">
      <c r="J1152" s="270"/>
    </row>
    <row r="1153" ht="15.75">
      <c r="J1153" s="270"/>
    </row>
    <row r="1154" ht="15.75">
      <c r="J1154" s="270"/>
    </row>
    <row r="1155" ht="15.75">
      <c r="J1155" s="270"/>
    </row>
    <row r="1156" ht="15.75">
      <c r="J1156" s="270"/>
    </row>
    <row r="1157" ht="15.75">
      <c r="J1157" s="270"/>
    </row>
    <row r="1158" ht="15.75">
      <c r="J1158" s="270"/>
    </row>
    <row r="1159" ht="15.75">
      <c r="J1159" s="270"/>
    </row>
    <row r="1160" ht="15.75">
      <c r="J1160" s="270"/>
    </row>
    <row r="1161" ht="15.75">
      <c r="J1161" s="270"/>
    </row>
    <row r="1162" ht="15.75">
      <c r="J1162" s="270"/>
    </row>
    <row r="1163" ht="15.75">
      <c r="J1163" s="270"/>
    </row>
    <row r="1164" ht="15.75">
      <c r="J1164" s="270"/>
    </row>
    <row r="1165" ht="15.75">
      <c r="J1165" s="270"/>
    </row>
    <row r="1166" ht="15.75">
      <c r="J1166" s="270"/>
    </row>
    <row r="1167" ht="15.75">
      <c r="J1167" s="270"/>
    </row>
    <row r="1168" ht="15.75">
      <c r="J1168" s="270"/>
    </row>
    <row r="1169" ht="15.75">
      <c r="J1169" s="270"/>
    </row>
    <row r="1170" ht="15.75">
      <c r="J1170" s="270"/>
    </row>
    <row r="1171" ht="15.75">
      <c r="J1171" s="270"/>
    </row>
    <row r="1172" ht="15.75">
      <c r="J1172" s="270"/>
    </row>
    <row r="1173" ht="15.75">
      <c r="J1173" s="270"/>
    </row>
    <row r="1174" ht="15.75">
      <c r="J1174" s="270"/>
    </row>
    <row r="1175" ht="15.75">
      <c r="J1175" s="270"/>
    </row>
    <row r="1176" ht="15.75">
      <c r="J1176" s="270"/>
    </row>
    <row r="1177" ht="15.75">
      <c r="J1177" s="270"/>
    </row>
    <row r="1178" ht="15.75">
      <c r="J1178" s="270"/>
    </row>
    <row r="1179" ht="15.75">
      <c r="J1179" s="270"/>
    </row>
    <row r="1180" ht="15.75">
      <c r="J1180" s="270"/>
    </row>
    <row r="1181" ht="15.75">
      <c r="J1181" s="270"/>
    </row>
    <row r="1182" ht="15.75">
      <c r="J1182" s="270"/>
    </row>
    <row r="1183" ht="15.75">
      <c r="J1183" s="270"/>
    </row>
    <row r="1184" ht="15.75">
      <c r="J1184" s="270"/>
    </row>
    <row r="1185" ht="15.75">
      <c r="J1185" s="270"/>
    </row>
    <row r="1186" ht="15.75">
      <c r="J1186" s="270"/>
    </row>
    <row r="1187" ht="15.75">
      <c r="J1187" s="270"/>
    </row>
    <row r="1188" ht="15.75">
      <c r="J1188" s="270"/>
    </row>
    <row r="1189" ht="15.75">
      <c r="J1189" s="270"/>
    </row>
    <row r="1190" ht="15.75">
      <c r="J1190" s="270"/>
    </row>
    <row r="1191" ht="15.75">
      <c r="J1191" s="270"/>
    </row>
    <row r="1192" ht="15.75">
      <c r="J1192" s="270"/>
    </row>
    <row r="1193" ht="15.75">
      <c r="J1193" s="270"/>
    </row>
    <row r="1194" ht="15.75">
      <c r="J1194" s="270"/>
    </row>
    <row r="1195" ht="15.75">
      <c r="J1195" s="270"/>
    </row>
    <row r="1196" ht="15.75">
      <c r="J1196" s="270"/>
    </row>
    <row r="1197" ht="15.75">
      <c r="J1197" s="270"/>
    </row>
    <row r="1198" ht="15.75">
      <c r="J1198" s="270"/>
    </row>
    <row r="1199" ht="15.75">
      <c r="J1199" s="270"/>
    </row>
    <row r="1200" ht="15.75">
      <c r="J1200" s="270"/>
    </row>
    <row r="1201" ht="15.75">
      <c r="J1201" s="270"/>
    </row>
    <row r="1202" ht="15.75">
      <c r="J1202" s="270"/>
    </row>
    <row r="1203" ht="15.75">
      <c r="J1203" s="270"/>
    </row>
    <row r="1204" ht="15.75">
      <c r="J1204" s="270"/>
    </row>
    <row r="1205" ht="15.75">
      <c r="J1205" s="270"/>
    </row>
    <row r="1206" ht="15.75">
      <c r="J1206" s="270"/>
    </row>
    <row r="1207" ht="15.75">
      <c r="J1207" s="270"/>
    </row>
    <row r="1208" ht="15.75">
      <c r="J1208" s="270"/>
    </row>
    <row r="1209" ht="15.75">
      <c r="J1209" s="270"/>
    </row>
    <row r="1210" ht="15.75">
      <c r="J1210" s="270"/>
    </row>
    <row r="1211" ht="15.75">
      <c r="J1211" s="270"/>
    </row>
    <row r="1212" ht="15.75">
      <c r="J1212" s="270"/>
    </row>
    <row r="1213" ht="15.75">
      <c r="J1213" s="270"/>
    </row>
    <row r="1214" ht="15.75">
      <c r="J1214" s="270"/>
    </row>
    <row r="1215" ht="15.75">
      <c r="J1215" s="270"/>
    </row>
    <row r="1216" ht="15.75">
      <c r="J1216" s="270"/>
    </row>
    <row r="1217" ht="15.75">
      <c r="J1217" s="270"/>
    </row>
    <row r="1218" ht="15.75">
      <c r="J1218" s="270"/>
    </row>
    <row r="1219" ht="15.75">
      <c r="J1219" s="270"/>
    </row>
    <row r="1220" ht="15.75">
      <c r="J1220" s="270"/>
    </row>
    <row r="1221" ht="15.75">
      <c r="J1221" s="270"/>
    </row>
    <row r="1222" ht="15.75">
      <c r="J1222" s="270"/>
    </row>
    <row r="1223" ht="15.75">
      <c r="J1223" s="270"/>
    </row>
    <row r="1224" ht="15.75">
      <c r="J1224" s="270"/>
    </row>
    <row r="1225" ht="15.75">
      <c r="J1225" s="270"/>
    </row>
    <row r="1226" ht="15.75">
      <c r="J1226" s="270"/>
    </row>
    <row r="1227" ht="15.75">
      <c r="J1227" s="270"/>
    </row>
    <row r="1228" ht="15.75">
      <c r="J1228" s="270"/>
    </row>
    <row r="1229" ht="15.75">
      <c r="J1229" s="270"/>
    </row>
    <row r="1230" ht="15.75">
      <c r="J1230" s="270"/>
    </row>
    <row r="1231" ht="15.75">
      <c r="J1231" s="270"/>
    </row>
    <row r="1232" ht="15.75">
      <c r="J1232" s="270"/>
    </row>
    <row r="1233" ht="15.75">
      <c r="J1233" s="270"/>
    </row>
    <row r="1234" ht="15.75">
      <c r="J1234" s="270"/>
    </row>
    <row r="1235" ht="15.75">
      <c r="J1235" s="270"/>
    </row>
    <row r="1236" ht="15.75">
      <c r="J1236" s="270"/>
    </row>
    <row r="1237" ht="15.75">
      <c r="J1237" s="270"/>
    </row>
    <row r="1238" ht="15.75">
      <c r="J1238" s="270"/>
    </row>
    <row r="1239" ht="15.75">
      <c r="J1239" s="270"/>
    </row>
    <row r="1240" ht="15.75">
      <c r="J1240" s="270"/>
    </row>
    <row r="1241" ht="15.75">
      <c r="J1241" s="270"/>
    </row>
    <row r="1242" ht="15.75">
      <c r="J1242" s="270"/>
    </row>
    <row r="1243" ht="15.75">
      <c r="J1243" s="270"/>
    </row>
    <row r="1244" ht="15.75">
      <c r="J1244" s="270"/>
    </row>
    <row r="1245" ht="15.75">
      <c r="J1245" s="270"/>
    </row>
    <row r="1246" ht="15.75">
      <c r="J1246" s="270"/>
    </row>
    <row r="1247" ht="15.75">
      <c r="J1247" s="270"/>
    </row>
    <row r="1248" ht="15.75">
      <c r="J1248" s="270"/>
    </row>
    <row r="1249" ht="15.75">
      <c r="J1249" s="270"/>
    </row>
    <row r="1250" ht="15.75">
      <c r="J1250" s="270"/>
    </row>
    <row r="1251" ht="15.75">
      <c r="J1251" s="270"/>
    </row>
    <row r="1252" ht="15.75">
      <c r="J1252" s="270"/>
    </row>
    <row r="1253" ht="15.75">
      <c r="J1253" s="270"/>
    </row>
    <row r="1254" ht="15.75">
      <c r="J1254" s="270"/>
    </row>
    <row r="1255" ht="15.75">
      <c r="J1255" s="270"/>
    </row>
    <row r="1256" ht="15.75">
      <c r="J1256" s="270"/>
    </row>
    <row r="1257" ht="15.75">
      <c r="J1257" s="270"/>
    </row>
    <row r="1258" ht="15.75">
      <c r="J1258" s="270"/>
    </row>
    <row r="1259" ht="15.75">
      <c r="J1259" s="270"/>
    </row>
    <row r="1260" ht="15.75">
      <c r="J1260" s="270"/>
    </row>
    <row r="1261" ht="15.75">
      <c r="J1261" s="270"/>
    </row>
    <row r="1262" ht="15.75">
      <c r="J1262" s="270"/>
    </row>
    <row r="1263" ht="15.75">
      <c r="J1263" s="270"/>
    </row>
    <row r="1264" ht="15.75">
      <c r="J1264" s="270"/>
    </row>
    <row r="1265" ht="15.75">
      <c r="J1265" s="270"/>
    </row>
    <row r="1266" ht="15.75">
      <c r="J1266" s="270"/>
    </row>
    <row r="1267" ht="15.75">
      <c r="J1267" s="270"/>
    </row>
    <row r="1268" ht="15.75">
      <c r="J1268" s="270"/>
    </row>
    <row r="1269" ht="15.75">
      <c r="J1269" s="270"/>
    </row>
    <row r="1270" ht="15.75">
      <c r="J1270" s="270"/>
    </row>
    <row r="1271" ht="15.75">
      <c r="J1271" s="270"/>
    </row>
    <row r="1272" ht="15.75">
      <c r="J1272" s="270"/>
    </row>
    <row r="1273" ht="15.75">
      <c r="J1273" s="270"/>
    </row>
    <row r="1274" ht="15.75">
      <c r="J1274" s="270"/>
    </row>
    <row r="1275" ht="15.75">
      <c r="J1275" s="270"/>
    </row>
    <row r="1276" ht="15.75">
      <c r="J1276" s="270"/>
    </row>
    <row r="1277" ht="15.75">
      <c r="J1277" s="270"/>
    </row>
    <row r="1278" ht="15.75">
      <c r="J1278" s="270"/>
    </row>
    <row r="1279" ht="15.75">
      <c r="J1279" s="270"/>
    </row>
    <row r="1280" ht="15.75">
      <c r="J1280" s="270"/>
    </row>
    <row r="1281" ht="15.75">
      <c r="J1281" s="270"/>
    </row>
    <row r="1282" ht="15.75">
      <c r="J1282" s="270"/>
    </row>
    <row r="1283" ht="15.75">
      <c r="J1283" s="270"/>
    </row>
    <row r="1284" ht="15.75">
      <c r="J1284" s="270"/>
    </row>
    <row r="1285" ht="15.75">
      <c r="J1285" s="270"/>
    </row>
    <row r="1286" ht="15.75">
      <c r="J1286" s="270"/>
    </row>
    <row r="1287" ht="15.75">
      <c r="J1287" s="270"/>
    </row>
    <row r="1288" ht="15.75">
      <c r="J1288" s="270"/>
    </row>
    <row r="1289" ht="15.75">
      <c r="J1289" s="270"/>
    </row>
    <row r="1290" ht="15.75">
      <c r="J1290" s="270"/>
    </row>
    <row r="1291" ht="15.75">
      <c r="J1291" s="270"/>
    </row>
    <row r="1292" ht="15.75">
      <c r="J1292" s="270"/>
    </row>
    <row r="1293" ht="15.75">
      <c r="J1293" s="270"/>
    </row>
    <row r="1294" ht="15.75">
      <c r="J1294" s="270"/>
    </row>
    <row r="1295" ht="15.75">
      <c r="J1295" s="270"/>
    </row>
    <row r="1296" ht="15.75">
      <c r="J1296" s="270"/>
    </row>
    <row r="1297" ht="15.75">
      <c r="J1297" s="270"/>
    </row>
    <row r="1298" ht="15.75">
      <c r="J1298" s="270"/>
    </row>
    <row r="1299" ht="15.75">
      <c r="J1299" s="270"/>
    </row>
    <row r="1300" ht="15.75">
      <c r="J1300" s="270"/>
    </row>
    <row r="1301" ht="15.75">
      <c r="J1301" s="270"/>
    </row>
    <row r="1302" ht="15.75">
      <c r="J1302" s="270"/>
    </row>
    <row r="1303" ht="15.75">
      <c r="J1303" s="270"/>
    </row>
    <row r="1304" ht="15.75">
      <c r="J1304" s="270"/>
    </row>
    <row r="1305" ht="15.75">
      <c r="J1305" s="270"/>
    </row>
    <row r="1306" ht="15.75">
      <c r="J1306" s="270"/>
    </row>
    <row r="1307" ht="15.75">
      <c r="J1307" s="270"/>
    </row>
    <row r="1308" ht="15.75">
      <c r="J1308" s="270"/>
    </row>
    <row r="1309" ht="15.75">
      <c r="J1309" s="270"/>
    </row>
    <row r="1310" ht="15.75">
      <c r="J1310" s="270"/>
    </row>
    <row r="1311" ht="15.75">
      <c r="J1311" s="270"/>
    </row>
    <row r="1312" ht="15.75">
      <c r="J1312" s="270"/>
    </row>
    <row r="1313" ht="15.75">
      <c r="J1313" s="270"/>
    </row>
    <row r="1314" ht="15.75">
      <c r="J1314" s="270"/>
    </row>
    <row r="1315" ht="15.75">
      <c r="J1315" s="270"/>
    </row>
    <row r="1316" ht="15.75">
      <c r="J1316" s="270"/>
    </row>
    <row r="1317" ht="15.75">
      <c r="J1317" s="270"/>
    </row>
    <row r="1318" ht="15.75">
      <c r="J1318" s="270"/>
    </row>
    <row r="1319" ht="15.75">
      <c r="J1319" s="270"/>
    </row>
    <row r="1320" ht="15.75">
      <c r="J1320" s="270"/>
    </row>
    <row r="1321" ht="15.75">
      <c r="J1321" s="270"/>
    </row>
    <row r="1322" ht="15.75">
      <c r="J1322" s="270"/>
    </row>
    <row r="1323" ht="15.75">
      <c r="J1323" s="270"/>
    </row>
    <row r="1324" ht="15.75">
      <c r="J1324" s="270"/>
    </row>
    <row r="1325" ht="15.75">
      <c r="J1325" s="270"/>
    </row>
    <row r="1326" ht="15.75">
      <c r="J1326" s="270"/>
    </row>
    <row r="1327" ht="15.75">
      <c r="J1327" s="270"/>
    </row>
    <row r="1328" ht="15.75">
      <c r="J1328" s="270"/>
    </row>
    <row r="1329" ht="15.75">
      <c r="J1329" s="270"/>
    </row>
    <row r="1330" ht="15.75">
      <c r="J1330" s="270"/>
    </row>
    <row r="1331" ht="15.75">
      <c r="J1331" s="270"/>
    </row>
    <row r="1332" ht="15.75">
      <c r="J1332" s="270"/>
    </row>
    <row r="1333" ht="15.75">
      <c r="J1333" s="270"/>
    </row>
    <row r="1334" ht="15.75">
      <c r="J1334" s="270"/>
    </row>
    <row r="1335" ht="15.75">
      <c r="J1335" s="270"/>
    </row>
    <row r="1336" ht="15.75">
      <c r="J1336" s="270"/>
    </row>
    <row r="1337" ht="15.75">
      <c r="J1337" s="270"/>
    </row>
    <row r="1338" ht="15.75">
      <c r="J1338" s="270"/>
    </row>
    <row r="1339" ht="15.75">
      <c r="J1339" s="270"/>
    </row>
    <row r="1340" ht="15.75">
      <c r="J1340" s="270"/>
    </row>
    <row r="1341" ht="15.75">
      <c r="J1341" s="270"/>
    </row>
    <row r="1342" ht="15.75">
      <c r="J1342" s="270"/>
    </row>
    <row r="1343" ht="15.75">
      <c r="J1343" s="270"/>
    </row>
    <row r="1344" ht="15.75">
      <c r="J1344" s="270"/>
    </row>
    <row r="1345" ht="15.75">
      <c r="J1345" s="270"/>
    </row>
    <row r="1346" ht="15.75">
      <c r="J1346" s="270"/>
    </row>
    <row r="1347" ht="15.75">
      <c r="J1347" s="270"/>
    </row>
    <row r="1348" ht="15.75">
      <c r="J1348" s="270"/>
    </row>
    <row r="1349" ht="15.75">
      <c r="J1349" s="270"/>
    </row>
    <row r="1350" ht="15.75">
      <c r="J1350" s="270"/>
    </row>
    <row r="1351" ht="15.75">
      <c r="J1351" s="270"/>
    </row>
    <row r="1352" ht="15.75">
      <c r="J1352" s="270"/>
    </row>
    <row r="1353" ht="15.75">
      <c r="J1353" s="270"/>
    </row>
    <row r="1354" ht="15.75">
      <c r="J1354" s="270"/>
    </row>
    <row r="1355" ht="15.75">
      <c r="J1355" s="270"/>
    </row>
    <row r="1356" ht="15.75">
      <c r="J1356" s="270"/>
    </row>
    <row r="1357" ht="15.75">
      <c r="J1357" s="270"/>
    </row>
    <row r="1358" ht="15.75">
      <c r="J1358" s="270"/>
    </row>
    <row r="1359" ht="15.75">
      <c r="J1359" s="270"/>
    </row>
    <row r="1360" ht="15.75">
      <c r="J1360" s="270"/>
    </row>
    <row r="1361" ht="15.75">
      <c r="J1361" s="270"/>
    </row>
    <row r="1362" ht="15.75">
      <c r="J1362" s="270"/>
    </row>
    <row r="1363" ht="15.75">
      <c r="J1363" s="270"/>
    </row>
    <row r="1364" ht="15.75">
      <c r="J1364" s="270"/>
    </row>
    <row r="1365" ht="15.75">
      <c r="J1365" s="270"/>
    </row>
    <row r="1366" ht="15.75">
      <c r="J1366" s="270"/>
    </row>
    <row r="1367" ht="15.75">
      <c r="J1367" s="270"/>
    </row>
    <row r="1368" ht="15.75">
      <c r="J1368" s="270"/>
    </row>
    <row r="1369" ht="15.75">
      <c r="J1369" s="270"/>
    </row>
    <row r="1370" ht="15.75">
      <c r="J1370" s="270"/>
    </row>
    <row r="1371" ht="15.75">
      <c r="J1371" s="270"/>
    </row>
    <row r="1372" ht="15.75">
      <c r="J1372" s="270"/>
    </row>
    <row r="1373" ht="15.75">
      <c r="J1373" s="270"/>
    </row>
    <row r="1374" ht="15.75">
      <c r="J1374" s="270"/>
    </row>
    <row r="1375" ht="15.75">
      <c r="J1375" s="270"/>
    </row>
    <row r="1376" ht="15.75">
      <c r="J1376" s="270"/>
    </row>
    <row r="1377" ht="15.75">
      <c r="J1377" s="270"/>
    </row>
    <row r="1378" ht="15.75">
      <c r="J1378" s="270"/>
    </row>
    <row r="1379" ht="15.75">
      <c r="J1379" s="270"/>
    </row>
    <row r="1380" ht="15.75">
      <c r="J1380" s="270"/>
    </row>
    <row r="1381" ht="15.75">
      <c r="J1381" s="270"/>
    </row>
    <row r="1382" ht="15.75">
      <c r="J1382" s="270"/>
    </row>
    <row r="1383" ht="15.75">
      <c r="J1383" s="270"/>
    </row>
    <row r="1384" ht="15.75">
      <c r="J1384" s="270"/>
    </row>
    <row r="1385" ht="15.75">
      <c r="J1385" s="270"/>
    </row>
    <row r="1386" ht="15.75">
      <c r="J1386" s="270"/>
    </row>
    <row r="1387" ht="15.75">
      <c r="J1387" s="270"/>
    </row>
    <row r="1388" ht="15.75">
      <c r="J1388" s="270"/>
    </row>
    <row r="1389" ht="15.75">
      <c r="J1389" s="270"/>
    </row>
    <row r="1390" ht="15.75">
      <c r="J1390" s="270"/>
    </row>
    <row r="1391" ht="15.75">
      <c r="J1391" s="270"/>
    </row>
    <row r="1392" ht="15.75">
      <c r="J1392" s="270"/>
    </row>
    <row r="1393" ht="15.75">
      <c r="J1393" s="270"/>
    </row>
    <row r="1394" ht="15.75">
      <c r="J1394" s="270"/>
    </row>
    <row r="1395" ht="15.75">
      <c r="J1395" s="270"/>
    </row>
    <row r="1396" ht="15.75">
      <c r="J1396" s="270"/>
    </row>
    <row r="1397" ht="15.75">
      <c r="J1397" s="270"/>
    </row>
    <row r="1398" ht="15.75">
      <c r="J1398" s="270"/>
    </row>
    <row r="1399" ht="15.75">
      <c r="J1399" s="270"/>
    </row>
    <row r="1400" ht="15.75">
      <c r="J1400" s="270"/>
    </row>
    <row r="1401" ht="15.75">
      <c r="J1401" s="270"/>
    </row>
    <row r="1402" ht="15.75">
      <c r="J1402" s="270"/>
    </row>
    <row r="1403" ht="15.75">
      <c r="J1403" s="270"/>
    </row>
    <row r="1404" ht="15.75">
      <c r="J1404" s="270"/>
    </row>
    <row r="1405" ht="15.75">
      <c r="J1405" s="270"/>
    </row>
    <row r="1406" ht="15.75">
      <c r="J1406" s="270"/>
    </row>
    <row r="1407" ht="15.75">
      <c r="J1407" s="270"/>
    </row>
    <row r="1408" ht="15.75">
      <c r="J1408" s="270"/>
    </row>
    <row r="1409" ht="15.75">
      <c r="J1409" s="270"/>
    </row>
    <row r="1410" ht="15.75">
      <c r="J1410" s="270"/>
    </row>
    <row r="1411" ht="15.75">
      <c r="J1411" s="270"/>
    </row>
    <row r="1412" ht="15.75">
      <c r="J1412" s="270"/>
    </row>
    <row r="1413" ht="15.75">
      <c r="J1413" s="270"/>
    </row>
    <row r="1414" ht="15.75">
      <c r="J1414" s="270"/>
    </row>
    <row r="1415" ht="15.75">
      <c r="J1415" s="270"/>
    </row>
    <row r="1416" ht="15.75">
      <c r="J1416" s="270"/>
    </row>
    <row r="1417" ht="15.75">
      <c r="J1417" s="270"/>
    </row>
    <row r="1418" ht="15.75">
      <c r="J1418" s="270"/>
    </row>
    <row r="1419" ht="15.75">
      <c r="J1419" s="270"/>
    </row>
    <row r="1420" ht="15.75">
      <c r="J1420" s="270"/>
    </row>
    <row r="1421" ht="15.75">
      <c r="J1421" s="270"/>
    </row>
    <row r="1422" ht="15.75">
      <c r="J1422" s="270"/>
    </row>
    <row r="1423" ht="15.75">
      <c r="J1423" s="270"/>
    </row>
    <row r="1424" ht="15.75">
      <c r="J1424" s="270"/>
    </row>
    <row r="1425" ht="15.75">
      <c r="J1425" s="270"/>
    </row>
    <row r="1426" ht="15.75">
      <c r="J1426" s="270"/>
    </row>
    <row r="1427" ht="15.75">
      <c r="J1427" s="270"/>
    </row>
    <row r="1428" ht="15.75">
      <c r="J1428" s="270"/>
    </row>
    <row r="1429" ht="15.75">
      <c r="J1429" s="270"/>
    </row>
    <row r="1430" ht="15.75">
      <c r="J1430" s="270"/>
    </row>
    <row r="1431" ht="15.75">
      <c r="J1431" s="270"/>
    </row>
    <row r="1432" ht="15.75">
      <c r="J1432" s="270"/>
    </row>
    <row r="1433" ht="15.75">
      <c r="J1433" s="270"/>
    </row>
    <row r="1434" ht="15.75">
      <c r="J1434" s="270"/>
    </row>
    <row r="1435" ht="15.75">
      <c r="J1435" s="270"/>
    </row>
    <row r="1436" ht="15.75">
      <c r="J1436" s="270"/>
    </row>
    <row r="1437" ht="15.75">
      <c r="J1437" s="270"/>
    </row>
    <row r="1438" ht="15.75">
      <c r="J1438" s="270"/>
    </row>
    <row r="1439" ht="15.75">
      <c r="J1439" s="270"/>
    </row>
    <row r="1440" ht="15.75">
      <c r="J1440" s="270"/>
    </row>
    <row r="1441" ht="15.75">
      <c r="J1441" s="270"/>
    </row>
    <row r="1442" ht="15.75">
      <c r="J1442" s="270"/>
    </row>
    <row r="1443" ht="15.75">
      <c r="J1443" s="270"/>
    </row>
    <row r="1444" ht="15.75">
      <c r="J1444" s="270"/>
    </row>
    <row r="1445" ht="15.75">
      <c r="J1445" s="270"/>
    </row>
    <row r="1446" ht="15.75">
      <c r="J1446" s="270"/>
    </row>
    <row r="1447" ht="15.75">
      <c r="J1447" s="270"/>
    </row>
    <row r="1448" ht="15.75">
      <c r="J1448" s="270"/>
    </row>
    <row r="1449" ht="15.75">
      <c r="J1449" s="270"/>
    </row>
    <row r="1450" ht="15.75">
      <c r="J1450" s="270"/>
    </row>
    <row r="1451" ht="15.75">
      <c r="J1451" s="270"/>
    </row>
    <row r="1452" ht="15.75">
      <c r="J1452" s="270"/>
    </row>
    <row r="1453" ht="15.75">
      <c r="J1453" s="270"/>
    </row>
    <row r="1454" ht="15.75">
      <c r="J1454" s="270"/>
    </row>
    <row r="1455" ht="15.75">
      <c r="J1455" s="270"/>
    </row>
    <row r="1456" ht="15.75">
      <c r="J1456" s="270"/>
    </row>
    <row r="1457" ht="15.75">
      <c r="J1457" s="270"/>
    </row>
    <row r="1458" ht="15.75">
      <c r="J1458" s="270"/>
    </row>
    <row r="1459" ht="15.75">
      <c r="J1459" s="270"/>
    </row>
    <row r="1460" ht="15.75">
      <c r="J1460" s="270"/>
    </row>
    <row r="1461" ht="15.75">
      <c r="J1461" s="270"/>
    </row>
    <row r="1462" ht="15.75">
      <c r="J1462" s="270"/>
    </row>
    <row r="1463" ht="15.75">
      <c r="J1463" s="270"/>
    </row>
    <row r="1464" ht="15.75">
      <c r="J1464" s="270"/>
    </row>
    <row r="1465" ht="15.75">
      <c r="J1465" s="270"/>
    </row>
    <row r="1466" ht="15.75">
      <c r="J1466" s="270"/>
    </row>
    <row r="1467" ht="15.75">
      <c r="J1467" s="270"/>
    </row>
    <row r="1468" ht="15.75">
      <c r="J1468" s="270"/>
    </row>
    <row r="1469" ht="15.75">
      <c r="J1469" s="270"/>
    </row>
    <row r="1470" ht="15.75">
      <c r="J1470" s="270"/>
    </row>
    <row r="1471" ht="15.75">
      <c r="J1471" s="270"/>
    </row>
    <row r="1472" ht="15.75">
      <c r="J1472" s="270"/>
    </row>
    <row r="1473" ht="15.75">
      <c r="J1473" s="270"/>
    </row>
    <row r="1474" ht="15.75">
      <c r="J1474" s="270"/>
    </row>
    <row r="1475" ht="15.75">
      <c r="J1475" s="270"/>
    </row>
    <row r="1476" ht="15.75">
      <c r="J1476" s="270"/>
    </row>
    <row r="1477" ht="15.75">
      <c r="J1477" s="270"/>
    </row>
    <row r="1478" ht="15.75">
      <c r="J1478" s="270"/>
    </row>
    <row r="1479" ht="15.75">
      <c r="J1479" s="270"/>
    </row>
    <row r="1480" ht="15.75">
      <c r="J1480" s="270"/>
    </row>
    <row r="1481" ht="15.75">
      <c r="J1481" s="270"/>
    </row>
    <row r="1482" ht="15.75">
      <c r="J1482" s="270"/>
    </row>
    <row r="1483" ht="15.75">
      <c r="J1483" s="270"/>
    </row>
    <row r="1484" ht="15.75">
      <c r="J1484" s="270"/>
    </row>
    <row r="1485" ht="15.75">
      <c r="J1485" s="270"/>
    </row>
    <row r="1486" ht="15.75">
      <c r="J1486" s="270"/>
    </row>
    <row r="1487" ht="15.75">
      <c r="J1487" s="270"/>
    </row>
    <row r="1488" ht="15.75">
      <c r="J1488" s="270"/>
    </row>
    <row r="1489" ht="15.75">
      <c r="J1489" s="270"/>
    </row>
    <row r="1490" ht="15.75">
      <c r="J1490" s="270"/>
    </row>
    <row r="1491" ht="15.75">
      <c r="J1491" s="270"/>
    </row>
    <row r="1492" ht="15.75">
      <c r="J1492" s="270"/>
    </row>
    <row r="1493" ht="15.75">
      <c r="J1493" s="270"/>
    </row>
    <row r="1494" ht="15.75">
      <c r="J1494" s="270"/>
    </row>
    <row r="1495" ht="15.75">
      <c r="J1495" s="270"/>
    </row>
    <row r="1496" ht="15.75">
      <c r="J1496" s="270"/>
    </row>
    <row r="1497" ht="15.75">
      <c r="J1497" s="270"/>
    </row>
    <row r="1498" ht="15.75">
      <c r="J1498" s="270"/>
    </row>
    <row r="1499" ht="15.75">
      <c r="J1499" s="270"/>
    </row>
    <row r="1500" ht="15.75">
      <c r="J1500" s="270"/>
    </row>
    <row r="1501" ht="15.75">
      <c r="J1501" s="270"/>
    </row>
    <row r="1502" ht="15.75">
      <c r="J1502" s="270"/>
    </row>
    <row r="1503" ht="15.75">
      <c r="J1503" s="270"/>
    </row>
    <row r="1504" ht="15.75">
      <c r="J1504" s="270"/>
    </row>
    <row r="1505" ht="15.75">
      <c r="J1505" s="270"/>
    </row>
    <row r="1506" ht="15.75">
      <c r="J1506" s="270"/>
    </row>
    <row r="1507" ht="15.75">
      <c r="J1507" s="270"/>
    </row>
    <row r="1508" ht="15.75">
      <c r="J1508" s="270"/>
    </row>
    <row r="1509" ht="15.75">
      <c r="J1509" s="270"/>
    </row>
    <row r="1510" ht="15.75">
      <c r="J1510" s="270"/>
    </row>
    <row r="1511" ht="15.75">
      <c r="J1511" s="270"/>
    </row>
    <row r="1512" ht="15.75">
      <c r="J1512" s="270"/>
    </row>
    <row r="1513" ht="15.75">
      <c r="J1513" s="270"/>
    </row>
    <row r="1514" ht="15.75">
      <c r="J1514" s="270"/>
    </row>
    <row r="1515" ht="15.75">
      <c r="J1515" s="270"/>
    </row>
    <row r="1516" ht="15.75">
      <c r="J1516" s="270"/>
    </row>
    <row r="1517" ht="15.75">
      <c r="J1517" s="270"/>
    </row>
    <row r="1518" ht="15.75">
      <c r="J1518" s="270"/>
    </row>
    <row r="1519" ht="15.75">
      <c r="J1519" s="270"/>
    </row>
    <row r="1520" ht="15.75">
      <c r="J1520" s="270"/>
    </row>
    <row r="1521" ht="15.75">
      <c r="J1521" s="270"/>
    </row>
    <row r="1522" ht="15.75">
      <c r="J1522" s="270"/>
    </row>
    <row r="1523" ht="15.75">
      <c r="J1523" s="270"/>
    </row>
    <row r="1524" ht="15.75">
      <c r="J1524" s="270"/>
    </row>
    <row r="1525" ht="15.75">
      <c r="J1525" s="270"/>
    </row>
    <row r="1526" ht="15.75">
      <c r="J1526" s="270"/>
    </row>
    <row r="1527" ht="15.75">
      <c r="J1527" s="270"/>
    </row>
    <row r="1528" ht="15.75">
      <c r="J1528" s="270"/>
    </row>
    <row r="1529" ht="15.75">
      <c r="J1529" s="270"/>
    </row>
    <row r="1530" ht="15.75">
      <c r="J1530" s="270"/>
    </row>
    <row r="1531" ht="15.75">
      <c r="J1531" s="270"/>
    </row>
    <row r="1532" ht="15.75">
      <c r="J1532" s="270"/>
    </row>
    <row r="1533" ht="15.75">
      <c r="J1533" s="270"/>
    </row>
    <row r="1534" ht="15.75">
      <c r="J1534" s="270"/>
    </row>
    <row r="1535" ht="15.75">
      <c r="J1535" s="270"/>
    </row>
    <row r="1536" ht="15.75">
      <c r="J1536" s="270"/>
    </row>
    <row r="1537" ht="15.75">
      <c r="J1537" s="270"/>
    </row>
    <row r="1538" ht="15.75">
      <c r="J1538" s="270"/>
    </row>
    <row r="1539" ht="15.75">
      <c r="J1539" s="270"/>
    </row>
    <row r="1540" ht="15.75">
      <c r="J1540" s="270"/>
    </row>
    <row r="1541" ht="15.75">
      <c r="J1541" s="270"/>
    </row>
    <row r="1542" ht="15.75">
      <c r="J1542" s="270"/>
    </row>
    <row r="1543" ht="15.75">
      <c r="J1543" s="270"/>
    </row>
    <row r="1544" ht="15.75">
      <c r="J1544" s="270"/>
    </row>
    <row r="1545" ht="15.75">
      <c r="J1545" s="270"/>
    </row>
    <row r="1546" ht="15.75">
      <c r="J1546" s="270"/>
    </row>
    <row r="1547" ht="15.75">
      <c r="J1547" s="270"/>
    </row>
    <row r="1548" ht="15.75">
      <c r="J1548" s="270"/>
    </row>
    <row r="1549" ht="15.75">
      <c r="J1549" s="270"/>
    </row>
    <row r="1550" ht="15.75">
      <c r="J1550" s="270"/>
    </row>
    <row r="1551" ht="15.75">
      <c r="J1551" s="270"/>
    </row>
    <row r="1552" ht="15.75">
      <c r="J1552" s="270"/>
    </row>
    <row r="1553" ht="15.75">
      <c r="J1553" s="270"/>
    </row>
    <row r="1554" ht="15.75">
      <c r="J1554" s="270"/>
    </row>
    <row r="1555" ht="15.75">
      <c r="J1555" s="270"/>
    </row>
    <row r="1556" ht="15.75">
      <c r="J1556" s="270"/>
    </row>
    <row r="1557" ht="15.75">
      <c r="J1557" s="270"/>
    </row>
    <row r="1558" ht="15.75">
      <c r="J1558" s="270"/>
    </row>
    <row r="1559" ht="15.75">
      <c r="J1559" s="270"/>
    </row>
    <row r="1560" ht="15.75">
      <c r="J1560" s="270"/>
    </row>
    <row r="1561" ht="15.75">
      <c r="J1561" s="270"/>
    </row>
    <row r="1562" ht="15.75">
      <c r="J1562" s="270"/>
    </row>
    <row r="1563" ht="15.75">
      <c r="J1563" s="270"/>
    </row>
    <row r="1564" ht="15.75">
      <c r="J1564" s="270"/>
    </row>
    <row r="1565" ht="15.75">
      <c r="J1565" s="270"/>
    </row>
    <row r="1566" ht="15.75">
      <c r="J1566" s="270"/>
    </row>
    <row r="1567" ht="15.75">
      <c r="J1567" s="270"/>
    </row>
    <row r="1568" ht="15.75">
      <c r="J1568" s="270"/>
    </row>
    <row r="1569" ht="15.75">
      <c r="J1569" s="270"/>
    </row>
    <row r="1570" ht="15.75">
      <c r="J1570" s="270"/>
    </row>
    <row r="1571" ht="15.75">
      <c r="J1571" s="270"/>
    </row>
    <row r="1572" ht="15.75">
      <c r="J1572" s="270"/>
    </row>
    <row r="1573" ht="15.75">
      <c r="J1573" s="270"/>
    </row>
    <row r="1574" ht="15.75">
      <c r="J1574" s="270"/>
    </row>
    <row r="1575" ht="15.75">
      <c r="J1575" s="270"/>
    </row>
    <row r="1576" ht="15.75">
      <c r="J1576" s="270"/>
    </row>
    <row r="1577" ht="15.75">
      <c r="J1577" s="270"/>
    </row>
    <row r="1578" ht="15.75">
      <c r="J1578" s="270"/>
    </row>
    <row r="1579" ht="15.75">
      <c r="J1579" s="270"/>
    </row>
    <row r="1580" ht="15.75">
      <c r="J1580" s="270"/>
    </row>
    <row r="1581" ht="15.75">
      <c r="J1581" s="270"/>
    </row>
    <row r="1582" ht="15.75">
      <c r="J1582" s="270"/>
    </row>
    <row r="1583" ht="15.75">
      <c r="J1583" s="270"/>
    </row>
    <row r="1584" ht="15.75">
      <c r="J1584" s="270"/>
    </row>
    <row r="1585" ht="15.75">
      <c r="J1585" s="270"/>
    </row>
    <row r="1586" ht="15.75">
      <c r="J1586" s="270"/>
    </row>
    <row r="1587" ht="15.75">
      <c r="J1587" s="270"/>
    </row>
    <row r="1588" ht="15.75">
      <c r="J1588" s="270"/>
    </row>
    <row r="1589" ht="15.75">
      <c r="J1589" s="270"/>
    </row>
    <row r="1590" ht="15.75">
      <c r="J1590" s="270"/>
    </row>
    <row r="1591" ht="15.75">
      <c r="J1591" s="270"/>
    </row>
    <row r="1592" ht="15.75">
      <c r="J1592" s="270"/>
    </row>
    <row r="1593" ht="15.75">
      <c r="J1593" s="270"/>
    </row>
    <row r="1594" ht="15.75">
      <c r="J1594" s="270"/>
    </row>
    <row r="1595" ht="15.75">
      <c r="J1595" s="270"/>
    </row>
    <row r="1596" ht="15.75">
      <c r="J1596" s="270"/>
    </row>
    <row r="1597" ht="15.75">
      <c r="J1597" s="270"/>
    </row>
    <row r="1598" ht="15.75">
      <c r="J1598" s="270"/>
    </row>
    <row r="1599" ht="15.75">
      <c r="J1599" s="270"/>
    </row>
    <row r="1600" ht="15.75">
      <c r="J1600" s="270"/>
    </row>
    <row r="1601" ht="15.75">
      <c r="J1601" s="270"/>
    </row>
    <row r="1602" ht="15.75">
      <c r="J1602" s="270"/>
    </row>
    <row r="1603" ht="15.75">
      <c r="J1603" s="270"/>
    </row>
    <row r="1604" ht="15.75">
      <c r="J1604" s="270"/>
    </row>
    <row r="1605" ht="15.75">
      <c r="J1605" s="270"/>
    </row>
    <row r="1606" ht="15.75">
      <c r="J1606" s="270"/>
    </row>
    <row r="1607" ht="15.75">
      <c r="J1607" s="270"/>
    </row>
    <row r="1608" ht="15.75">
      <c r="J1608" s="270"/>
    </row>
    <row r="1609" ht="15.75">
      <c r="J1609" s="270"/>
    </row>
    <row r="1610" ht="15.75">
      <c r="J1610" s="270"/>
    </row>
    <row r="1611" ht="15.75">
      <c r="J1611" s="270"/>
    </row>
    <row r="1612" ht="15.75">
      <c r="J1612" s="270"/>
    </row>
    <row r="1613" ht="15.75">
      <c r="J1613" s="270"/>
    </row>
    <row r="1614" ht="15.75">
      <c r="J1614" s="270"/>
    </row>
    <row r="1615" ht="15.75">
      <c r="J1615" s="270"/>
    </row>
    <row r="1616" ht="15.75">
      <c r="J1616" s="270"/>
    </row>
    <row r="1617" ht="15.75">
      <c r="J1617" s="270"/>
    </row>
    <row r="1618" ht="15.75">
      <c r="J1618" s="270"/>
    </row>
    <row r="1619" ht="15.75">
      <c r="J1619" s="270"/>
    </row>
    <row r="1620" ht="15.75">
      <c r="J1620" s="270"/>
    </row>
    <row r="1621" ht="15.75">
      <c r="J1621" s="270"/>
    </row>
    <row r="1622" ht="15.75">
      <c r="J1622" s="270"/>
    </row>
    <row r="1623" ht="15.75">
      <c r="J1623" s="270"/>
    </row>
    <row r="1624" ht="15.75">
      <c r="J1624" s="270"/>
    </row>
    <row r="1625" ht="15.75">
      <c r="J1625" s="270"/>
    </row>
    <row r="1626" ht="15.75">
      <c r="J1626" s="270"/>
    </row>
    <row r="1627" ht="15.75">
      <c r="J1627" s="270"/>
    </row>
    <row r="1628" ht="15.75">
      <c r="J1628" s="270"/>
    </row>
    <row r="1629" ht="15.75">
      <c r="J1629" s="270"/>
    </row>
    <row r="1630" ht="15.75">
      <c r="J1630" s="270"/>
    </row>
    <row r="1631" ht="15.75">
      <c r="J1631" s="270"/>
    </row>
    <row r="1632" ht="15.75">
      <c r="J1632" s="270"/>
    </row>
    <row r="1633" ht="15.75">
      <c r="J1633" s="270"/>
    </row>
    <row r="1634" ht="15.75">
      <c r="J1634" s="270"/>
    </row>
    <row r="1635" ht="15.75">
      <c r="J1635" s="270"/>
    </row>
    <row r="1636" ht="15.75">
      <c r="J1636" s="270"/>
    </row>
    <row r="1637" ht="15.75">
      <c r="J1637" s="270"/>
    </row>
    <row r="1638" ht="15.75">
      <c r="J1638" s="270"/>
    </row>
    <row r="1639" ht="15.75">
      <c r="J1639" s="270"/>
    </row>
    <row r="1640" ht="15.75">
      <c r="J1640" s="270"/>
    </row>
    <row r="1641" ht="15.75">
      <c r="J1641" s="270"/>
    </row>
    <row r="1642" ht="15.75">
      <c r="J1642" s="270"/>
    </row>
    <row r="1643" ht="15.75">
      <c r="J1643" s="270"/>
    </row>
    <row r="1644" ht="15.75">
      <c r="J1644" s="270"/>
    </row>
    <row r="1645" ht="15.75">
      <c r="J1645" s="270"/>
    </row>
    <row r="1646" ht="15.75">
      <c r="J1646" s="270"/>
    </row>
    <row r="1647" ht="15.75">
      <c r="J1647" s="270"/>
    </row>
    <row r="1648" ht="15.75">
      <c r="J1648" s="270"/>
    </row>
    <row r="1649" ht="15.75">
      <c r="J1649" s="270"/>
    </row>
    <row r="1650" ht="15.75">
      <c r="J1650" s="270"/>
    </row>
    <row r="1651" ht="15.75">
      <c r="J1651" s="270"/>
    </row>
    <row r="1652" ht="15.75">
      <c r="J1652" s="270"/>
    </row>
    <row r="1653" ht="15.75">
      <c r="J1653" s="270"/>
    </row>
    <row r="1654" ht="15.75">
      <c r="J1654" s="270"/>
    </row>
    <row r="1655" ht="15.75">
      <c r="J1655" s="270"/>
    </row>
    <row r="1656" ht="15.75">
      <c r="J1656" s="270"/>
    </row>
    <row r="1657" ht="15.75">
      <c r="J1657" s="270"/>
    </row>
    <row r="1658" ht="15.75">
      <c r="J1658" s="270"/>
    </row>
    <row r="1659" ht="15.75">
      <c r="J1659" s="270"/>
    </row>
    <row r="1660" ht="15.75">
      <c r="J1660" s="270"/>
    </row>
    <row r="1661" ht="15.75">
      <c r="J1661" s="270"/>
    </row>
    <row r="1662" ht="15.75">
      <c r="J1662" s="270"/>
    </row>
    <row r="1663" ht="15.75">
      <c r="J1663" s="270"/>
    </row>
    <row r="1664" ht="15.75">
      <c r="J1664" s="270"/>
    </row>
    <row r="1665" ht="15.75">
      <c r="J1665" s="270"/>
    </row>
    <row r="1666" ht="15.75">
      <c r="J1666" s="270"/>
    </row>
    <row r="1667" ht="15.75">
      <c r="J1667" s="270"/>
    </row>
    <row r="1668" ht="15.75">
      <c r="J1668" s="270"/>
    </row>
    <row r="1669" ht="15.75">
      <c r="J1669" s="270"/>
    </row>
    <row r="1670" ht="15.75">
      <c r="J1670" s="270"/>
    </row>
    <row r="1671" ht="15.75">
      <c r="J1671" s="270"/>
    </row>
    <row r="1672" ht="15.75">
      <c r="J1672" s="270"/>
    </row>
    <row r="1673" ht="15.75">
      <c r="J1673" s="270"/>
    </row>
    <row r="1674" ht="15.75">
      <c r="J1674" s="270"/>
    </row>
    <row r="1675" ht="15.75">
      <c r="J1675" s="270"/>
    </row>
    <row r="1676" ht="15.75">
      <c r="J1676" s="270"/>
    </row>
    <row r="1677" ht="15.75">
      <c r="J1677" s="270"/>
    </row>
    <row r="1678" ht="15.75">
      <c r="J1678" s="270"/>
    </row>
    <row r="1679" ht="15.75">
      <c r="J1679" s="270"/>
    </row>
    <row r="1680" ht="15.75">
      <c r="J1680" s="270"/>
    </row>
    <row r="1681" ht="15.75">
      <c r="J1681" s="270"/>
    </row>
    <row r="1682" ht="15.75">
      <c r="J1682" s="270"/>
    </row>
    <row r="1683" ht="15.75">
      <c r="J1683" s="270"/>
    </row>
    <row r="1684" ht="15.75">
      <c r="J1684" s="270"/>
    </row>
    <row r="1685" ht="15.75">
      <c r="J1685" s="270"/>
    </row>
    <row r="1686" ht="15.75">
      <c r="J1686" s="270"/>
    </row>
    <row r="1687" ht="15.75">
      <c r="J1687" s="270"/>
    </row>
    <row r="1688" ht="15.75">
      <c r="J1688" s="270"/>
    </row>
    <row r="1689" ht="15.75">
      <c r="J1689" s="270"/>
    </row>
    <row r="1690" ht="15.75">
      <c r="J1690" s="270"/>
    </row>
    <row r="1691" ht="15.75">
      <c r="J1691" s="270"/>
    </row>
    <row r="1692" ht="15.75">
      <c r="J1692" s="270"/>
    </row>
    <row r="1693" ht="15.75">
      <c r="J1693" s="270"/>
    </row>
    <row r="1694" ht="15.75">
      <c r="J1694" s="270"/>
    </row>
    <row r="1695" ht="15.75">
      <c r="J1695" s="270"/>
    </row>
    <row r="1696" ht="15.75">
      <c r="J1696" s="270"/>
    </row>
    <row r="1697" ht="15.75">
      <c r="J1697" s="270"/>
    </row>
    <row r="1698" ht="15.75">
      <c r="J1698" s="270"/>
    </row>
    <row r="1699" ht="15.75">
      <c r="J1699" s="270"/>
    </row>
    <row r="1700" ht="15.75">
      <c r="J1700" s="270"/>
    </row>
    <row r="1701" ht="15.75">
      <c r="J1701" s="270"/>
    </row>
    <row r="1702" ht="15.75">
      <c r="J1702" s="270"/>
    </row>
    <row r="1703" ht="15.75">
      <c r="J1703" s="270"/>
    </row>
    <row r="1704" ht="15.75">
      <c r="J1704" s="270"/>
    </row>
    <row r="1705" ht="15.75">
      <c r="J1705" s="270"/>
    </row>
    <row r="1706" ht="15.75">
      <c r="J1706" s="270"/>
    </row>
    <row r="1707" ht="15.75">
      <c r="J1707" s="270"/>
    </row>
    <row r="1708" ht="15.75">
      <c r="J1708" s="270"/>
    </row>
    <row r="1709" ht="15.75">
      <c r="J1709" s="270"/>
    </row>
    <row r="1710" ht="15.75">
      <c r="J1710" s="270"/>
    </row>
    <row r="1711" ht="15.75">
      <c r="J1711" s="270"/>
    </row>
    <row r="1712" ht="15.75">
      <c r="J1712" s="270"/>
    </row>
    <row r="1713" ht="15.75">
      <c r="J1713" s="270"/>
    </row>
    <row r="1714" ht="15.75">
      <c r="J1714" s="270"/>
    </row>
    <row r="1715" ht="15.75">
      <c r="J1715" s="270"/>
    </row>
    <row r="1716" ht="15.75">
      <c r="J1716" s="270"/>
    </row>
    <row r="1717" ht="15.75">
      <c r="J1717" s="270"/>
    </row>
    <row r="1718" ht="15.75">
      <c r="J1718" s="270"/>
    </row>
    <row r="1719" ht="15.75">
      <c r="J1719" s="270"/>
    </row>
    <row r="1720" ht="15.75">
      <c r="J1720" s="270"/>
    </row>
    <row r="1721" ht="15.75">
      <c r="J1721" s="270"/>
    </row>
    <row r="1722" ht="15.75">
      <c r="J1722" s="270"/>
    </row>
    <row r="1723" ht="15.75">
      <c r="J1723" s="270"/>
    </row>
    <row r="1724" ht="15.75">
      <c r="J1724" s="270"/>
    </row>
    <row r="1725" ht="15.75">
      <c r="J1725" s="270"/>
    </row>
    <row r="1726" ht="15.75">
      <c r="J1726" s="270"/>
    </row>
    <row r="1727" ht="15.75">
      <c r="J1727" s="270"/>
    </row>
    <row r="1728" ht="15.75">
      <c r="J1728" s="270"/>
    </row>
    <row r="1729" ht="15.75">
      <c r="J1729" s="270"/>
    </row>
    <row r="1730" ht="15.75">
      <c r="J1730" s="270"/>
    </row>
    <row r="1731" ht="15.75">
      <c r="J1731" s="270"/>
    </row>
    <row r="1732" ht="15.75">
      <c r="J1732" s="270"/>
    </row>
    <row r="1733" ht="15.75">
      <c r="J1733" s="270"/>
    </row>
    <row r="1734" ht="15.75">
      <c r="J1734" s="270"/>
    </row>
    <row r="1735" ht="15.75">
      <c r="J1735" s="270"/>
    </row>
    <row r="1736" ht="15.75">
      <c r="J1736" s="270"/>
    </row>
    <row r="1737" ht="15.75">
      <c r="J1737" s="270"/>
    </row>
    <row r="1738" ht="15.75">
      <c r="J1738" s="270"/>
    </row>
    <row r="1739" ht="15.75">
      <c r="J1739" s="270"/>
    </row>
    <row r="1740" ht="15.75">
      <c r="J1740" s="270"/>
    </row>
    <row r="1741" ht="15.75">
      <c r="J1741" s="270"/>
    </row>
    <row r="1742" ht="15.75">
      <c r="J1742" s="270"/>
    </row>
    <row r="1743" ht="15.75">
      <c r="J1743" s="270"/>
    </row>
    <row r="1744" ht="15.75">
      <c r="J1744" s="270"/>
    </row>
    <row r="1745" ht="15.75">
      <c r="J1745" s="270"/>
    </row>
    <row r="1746" ht="15.75">
      <c r="J1746" s="270"/>
    </row>
    <row r="1747" ht="15.75">
      <c r="J1747" s="270"/>
    </row>
    <row r="1748" ht="15.75">
      <c r="J1748" s="270"/>
    </row>
    <row r="1749" ht="15.75">
      <c r="J1749" s="270"/>
    </row>
    <row r="1750" ht="15.75">
      <c r="J1750" s="270"/>
    </row>
    <row r="1751" ht="15.75">
      <c r="J1751" s="270"/>
    </row>
    <row r="1752" ht="15.75">
      <c r="J1752" s="270"/>
    </row>
    <row r="1753" ht="15.75">
      <c r="J1753" s="270"/>
    </row>
    <row r="1754" ht="15.75">
      <c r="J1754" s="270"/>
    </row>
    <row r="1755" ht="15.75">
      <c r="J1755" s="270"/>
    </row>
    <row r="1756" ht="15.75">
      <c r="J1756" s="270"/>
    </row>
    <row r="1757" ht="15.75">
      <c r="J1757" s="270"/>
    </row>
    <row r="1758" ht="15.75">
      <c r="J1758" s="270"/>
    </row>
    <row r="1759" ht="15.75">
      <c r="J1759" s="270"/>
    </row>
    <row r="1760" ht="15.75">
      <c r="J1760" s="270"/>
    </row>
    <row r="1761" ht="15.75">
      <c r="J1761" s="270"/>
    </row>
    <row r="1762" ht="15.75">
      <c r="J1762" s="270"/>
    </row>
    <row r="1763" ht="15.75">
      <c r="J1763" s="270"/>
    </row>
    <row r="1764" ht="15.75">
      <c r="J1764" s="270"/>
    </row>
    <row r="1765" ht="15.75">
      <c r="J1765" s="270"/>
    </row>
    <row r="1766" ht="15.75">
      <c r="J1766" s="270"/>
    </row>
    <row r="1767" ht="15.75">
      <c r="J1767" s="270"/>
    </row>
    <row r="1768" ht="15.75">
      <c r="J1768" s="270"/>
    </row>
    <row r="1769" ht="15.75">
      <c r="J1769" s="270"/>
    </row>
    <row r="1770" ht="15.75">
      <c r="J1770" s="270"/>
    </row>
    <row r="1771" ht="15.75">
      <c r="J1771" s="270"/>
    </row>
    <row r="1772" ht="15.75">
      <c r="J1772" s="270"/>
    </row>
    <row r="1773" ht="15.75">
      <c r="J1773" s="270"/>
    </row>
    <row r="1774" ht="15.75">
      <c r="J1774" s="270"/>
    </row>
    <row r="1775" ht="15.75">
      <c r="J1775" s="270"/>
    </row>
    <row r="1776" ht="15.75">
      <c r="J1776" s="270"/>
    </row>
    <row r="1777" ht="15.75">
      <c r="J1777" s="270"/>
    </row>
    <row r="1778" ht="15.75">
      <c r="J1778" s="270"/>
    </row>
    <row r="1779" ht="15.75">
      <c r="J1779" s="270"/>
    </row>
    <row r="1780" ht="15.75">
      <c r="J1780" s="270"/>
    </row>
    <row r="1781" ht="15.75">
      <c r="J1781" s="270"/>
    </row>
    <row r="1782" ht="15.75">
      <c r="J1782" s="270"/>
    </row>
    <row r="1783" ht="15.75">
      <c r="J1783" s="270"/>
    </row>
    <row r="1784" ht="15.75">
      <c r="J1784" s="270"/>
    </row>
    <row r="1785" ht="15.75">
      <c r="J1785" s="270"/>
    </row>
    <row r="1786" ht="15.75">
      <c r="J1786" s="270"/>
    </row>
    <row r="1787" ht="15.75">
      <c r="J1787" s="270"/>
    </row>
    <row r="1788" ht="15.75">
      <c r="J1788" s="270"/>
    </row>
    <row r="1789" ht="15.75">
      <c r="J1789" s="270"/>
    </row>
    <row r="1790" ht="15.75">
      <c r="J1790" s="270"/>
    </row>
    <row r="1791" ht="15.75">
      <c r="J1791" s="270"/>
    </row>
    <row r="1792" ht="15.75">
      <c r="J1792" s="270"/>
    </row>
    <row r="1793" ht="15.75">
      <c r="J1793" s="270"/>
    </row>
    <row r="1794" ht="15.75">
      <c r="J1794" s="270"/>
    </row>
    <row r="1795" ht="15.75">
      <c r="J1795" s="270"/>
    </row>
    <row r="1796" ht="15.75">
      <c r="J1796" s="270"/>
    </row>
    <row r="1797" ht="15.75">
      <c r="J1797" s="270"/>
    </row>
    <row r="1798" ht="15.75">
      <c r="J1798" s="270"/>
    </row>
    <row r="1799" ht="15.75">
      <c r="J1799" s="270"/>
    </row>
    <row r="1800" ht="15.75">
      <c r="J1800" s="270"/>
    </row>
    <row r="1801" ht="15.75">
      <c r="J1801" s="270"/>
    </row>
    <row r="1802" ht="15.75">
      <c r="J1802" s="270"/>
    </row>
    <row r="1803" ht="15.75">
      <c r="J1803" s="270"/>
    </row>
    <row r="1804" ht="15.75">
      <c r="J1804" s="270"/>
    </row>
    <row r="1805" ht="15.75">
      <c r="J1805" s="270"/>
    </row>
    <row r="1806" ht="15.75">
      <c r="J1806" s="270"/>
    </row>
    <row r="1807" ht="15.75">
      <c r="J1807" s="270"/>
    </row>
    <row r="1808" ht="15.75">
      <c r="J1808" s="270"/>
    </row>
    <row r="1809" ht="15.75">
      <c r="J1809" s="270"/>
    </row>
    <row r="1810" ht="15.75">
      <c r="J1810" s="270"/>
    </row>
    <row r="1811" ht="15.75">
      <c r="J1811" s="270"/>
    </row>
    <row r="1812" ht="15.75">
      <c r="J1812" s="270"/>
    </row>
    <row r="1813" ht="15.75">
      <c r="J1813" s="270"/>
    </row>
    <row r="1814" ht="15.75">
      <c r="J1814" s="270"/>
    </row>
    <row r="1815" ht="15.75">
      <c r="J1815" s="270"/>
    </row>
    <row r="1816" ht="15.75">
      <c r="J1816" s="270"/>
    </row>
    <row r="1817" ht="15.75">
      <c r="J1817" s="270"/>
    </row>
    <row r="1818" ht="15.75">
      <c r="J1818" s="270"/>
    </row>
    <row r="1819" ht="15.75">
      <c r="J1819" s="270"/>
    </row>
    <row r="1820" ht="15.75">
      <c r="J1820" s="270"/>
    </row>
    <row r="1821" ht="15.75">
      <c r="J1821" s="270"/>
    </row>
    <row r="1822" ht="15.75">
      <c r="J1822" s="270"/>
    </row>
    <row r="1823" ht="15.75">
      <c r="J1823" s="270"/>
    </row>
    <row r="1824" ht="15.75">
      <c r="J1824" s="270"/>
    </row>
    <row r="1825" ht="15.75">
      <c r="J1825" s="270"/>
    </row>
    <row r="1826" ht="15.75">
      <c r="J1826" s="270"/>
    </row>
    <row r="1827" ht="15.75">
      <c r="J1827" s="270"/>
    </row>
    <row r="1828" ht="15.75">
      <c r="J1828" s="270"/>
    </row>
    <row r="1829" ht="15.75">
      <c r="J1829" s="270"/>
    </row>
    <row r="1830" ht="15.75">
      <c r="J1830" s="270"/>
    </row>
    <row r="1831" ht="15.75">
      <c r="J1831" s="270"/>
    </row>
    <row r="1832" ht="15.75">
      <c r="J1832" s="270"/>
    </row>
    <row r="1833" ht="15.75">
      <c r="J1833" s="270"/>
    </row>
    <row r="1834" ht="15.75">
      <c r="J1834" s="270"/>
    </row>
    <row r="1835" ht="15.75">
      <c r="J1835" s="270"/>
    </row>
    <row r="1836" ht="15.75">
      <c r="J1836" s="270"/>
    </row>
    <row r="1837" ht="15.75">
      <c r="J1837" s="270"/>
    </row>
    <row r="1838" ht="15.75">
      <c r="J1838" s="270"/>
    </row>
    <row r="1839" ht="15.75">
      <c r="J1839" s="270"/>
    </row>
    <row r="1840" ht="15.75">
      <c r="J1840" s="270"/>
    </row>
    <row r="1841" ht="15.75">
      <c r="J1841" s="270"/>
    </row>
    <row r="1842" ht="15.75">
      <c r="J1842" s="270"/>
    </row>
    <row r="1843" ht="15.75">
      <c r="J1843" s="270"/>
    </row>
    <row r="1844" ht="15.75">
      <c r="J1844" s="270"/>
    </row>
    <row r="1845" ht="15.75">
      <c r="J1845" s="270"/>
    </row>
    <row r="1846" ht="15.75">
      <c r="J1846" s="270"/>
    </row>
    <row r="1847" ht="15.75">
      <c r="J1847" s="270"/>
    </row>
    <row r="1848" ht="15.75">
      <c r="J1848" s="270"/>
    </row>
    <row r="1849" ht="15.75">
      <c r="J1849" s="270"/>
    </row>
    <row r="1850" ht="15.75">
      <c r="J1850" s="270"/>
    </row>
    <row r="1851" ht="15.75">
      <c r="J1851" s="270"/>
    </row>
    <row r="1852" ht="15.75">
      <c r="J1852" s="270"/>
    </row>
    <row r="1853" ht="15.75">
      <c r="J1853" s="270"/>
    </row>
    <row r="1854" ht="15.75">
      <c r="J1854" s="270"/>
    </row>
    <row r="1855" ht="15.75">
      <c r="J1855" s="270"/>
    </row>
    <row r="1856" ht="15.75">
      <c r="J1856" s="270"/>
    </row>
    <row r="1857" ht="15.75">
      <c r="J1857" s="270"/>
    </row>
    <row r="1858" ht="15.75">
      <c r="J1858" s="270"/>
    </row>
    <row r="1859" ht="15.75">
      <c r="J1859" s="270"/>
    </row>
    <row r="1860" ht="15.75">
      <c r="J1860" s="270"/>
    </row>
    <row r="1861" ht="15.75">
      <c r="J1861" s="270"/>
    </row>
    <row r="1862" ht="15.75">
      <c r="J1862" s="270"/>
    </row>
    <row r="1863" ht="15.75">
      <c r="J1863" s="270"/>
    </row>
    <row r="1864" ht="15.75">
      <c r="J1864" s="270"/>
    </row>
    <row r="1865" ht="15.75">
      <c r="J1865" s="270"/>
    </row>
    <row r="1866" ht="15.75">
      <c r="J1866" s="270"/>
    </row>
    <row r="1867" ht="15.75">
      <c r="J1867" s="270"/>
    </row>
    <row r="1868" ht="15.75">
      <c r="J1868" s="270"/>
    </row>
    <row r="1869" ht="15.75">
      <c r="J1869" s="270"/>
    </row>
    <row r="1870" ht="15.75">
      <c r="J1870" s="270"/>
    </row>
    <row r="1871" ht="15.75">
      <c r="J1871" s="270"/>
    </row>
    <row r="1872" ht="15.75">
      <c r="J1872" s="270"/>
    </row>
    <row r="1873" ht="15.75">
      <c r="J1873" s="270"/>
    </row>
    <row r="1874" ht="15.75">
      <c r="J1874" s="270"/>
    </row>
    <row r="1875" ht="15.75">
      <c r="J1875" s="270"/>
    </row>
    <row r="1876" ht="15.75">
      <c r="J1876" s="270"/>
    </row>
    <row r="1877" ht="15.75">
      <c r="J1877" s="270"/>
    </row>
    <row r="1878" ht="15.75">
      <c r="J1878" s="270"/>
    </row>
    <row r="1879" ht="15.75">
      <c r="J1879" s="270"/>
    </row>
    <row r="1880" ht="15.75">
      <c r="J1880" s="270"/>
    </row>
    <row r="1881" ht="15.75">
      <c r="J1881" s="270"/>
    </row>
    <row r="1882" ht="15.75">
      <c r="J1882" s="270"/>
    </row>
    <row r="1883" ht="15.75">
      <c r="J1883" s="270"/>
    </row>
    <row r="1884" ht="15.75">
      <c r="J1884" s="270"/>
    </row>
    <row r="1885" ht="15.75">
      <c r="J1885" s="270"/>
    </row>
    <row r="1886" ht="15.75">
      <c r="J1886" s="270"/>
    </row>
    <row r="1887" ht="15.75">
      <c r="J1887" s="270"/>
    </row>
    <row r="1888" ht="15.75">
      <c r="J1888" s="270"/>
    </row>
    <row r="1889" ht="15.75">
      <c r="J1889" s="270"/>
    </row>
    <row r="1890" ht="15.75">
      <c r="J1890" s="270"/>
    </row>
    <row r="1891" ht="15.75">
      <c r="J1891" s="270"/>
    </row>
    <row r="1892" ht="15.75">
      <c r="J1892" s="270"/>
    </row>
    <row r="1893" ht="15.75">
      <c r="J1893" s="270"/>
    </row>
    <row r="1894" ht="15.75">
      <c r="J1894" s="270"/>
    </row>
    <row r="1895" ht="15.75">
      <c r="J1895" s="270"/>
    </row>
    <row r="1896" ht="15.75">
      <c r="J1896" s="270"/>
    </row>
    <row r="1897" ht="15.75">
      <c r="J1897" s="270"/>
    </row>
    <row r="1898" ht="15.75">
      <c r="J1898" s="270"/>
    </row>
    <row r="1899" ht="15.75">
      <c r="J1899" s="270"/>
    </row>
    <row r="1900" ht="15.75">
      <c r="J1900" s="270"/>
    </row>
    <row r="1901" ht="15.75">
      <c r="J1901" s="270"/>
    </row>
    <row r="1902" ht="15.75">
      <c r="J1902" s="270"/>
    </row>
    <row r="1903" ht="15.75">
      <c r="J1903" s="270"/>
    </row>
    <row r="1904" ht="15.75">
      <c r="J1904" s="270"/>
    </row>
    <row r="1905" ht="15.75">
      <c r="J1905" s="270"/>
    </row>
    <row r="1906" ht="15.75">
      <c r="J1906" s="270"/>
    </row>
    <row r="1907" ht="15.75">
      <c r="J1907" s="270"/>
    </row>
    <row r="1908" ht="15.75">
      <c r="J1908" s="270"/>
    </row>
    <row r="1909" ht="15.75">
      <c r="J1909" s="270"/>
    </row>
    <row r="1910" ht="15.75">
      <c r="J1910" s="270"/>
    </row>
    <row r="1911" ht="15.75">
      <c r="J1911" s="270"/>
    </row>
    <row r="1912" ht="15.75">
      <c r="J1912" s="270"/>
    </row>
    <row r="1913" ht="15.75">
      <c r="J1913" s="270"/>
    </row>
    <row r="1914" ht="15.75">
      <c r="J1914" s="270"/>
    </row>
    <row r="1915" ht="15.75">
      <c r="J1915" s="270"/>
    </row>
    <row r="1916" ht="15.75">
      <c r="J1916" s="270"/>
    </row>
    <row r="1917" ht="15.75">
      <c r="J1917" s="270"/>
    </row>
    <row r="1918" ht="15.75">
      <c r="J1918" s="270"/>
    </row>
    <row r="1919" ht="15.75">
      <c r="J1919" s="270"/>
    </row>
    <row r="1920" ht="15.75">
      <c r="J1920" s="270"/>
    </row>
    <row r="1921" ht="15.75">
      <c r="J1921" s="270"/>
    </row>
    <row r="1922" ht="15.75">
      <c r="J1922" s="270"/>
    </row>
    <row r="1923" ht="15.75">
      <c r="J1923" s="270"/>
    </row>
    <row r="1924" ht="15.75">
      <c r="J1924" s="270"/>
    </row>
    <row r="1925" ht="15.75">
      <c r="J1925" s="270"/>
    </row>
    <row r="1926" ht="15.75">
      <c r="J1926" s="270"/>
    </row>
    <row r="1927" ht="15.75">
      <c r="J1927" s="270"/>
    </row>
    <row r="1928" ht="15.75">
      <c r="J1928" s="270"/>
    </row>
    <row r="1929" ht="15.75">
      <c r="J1929" s="270"/>
    </row>
    <row r="1930" ht="15.75">
      <c r="J1930" s="270"/>
    </row>
    <row r="1931" ht="15.75">
      <c r="J1931" s="270"/>
    </row>
    <row r="1932" ht="15.75">
      <c r="J1932" s="270"/>
    </row>
    <row r="1933" ht="15.75">
      <c r="J1933" s="270"/>
    </row>
    <row r="1934" ht="15.75">
      <c r="J1934" s="270"/>
    </row>
    <row r="1935" ht="15.75">
      <c r="J1935" s="270"/>
    </row>
    <row r="1936" ht="15.75">
      <c r="J1936" s="270"/>
    </row>
    <row r="1937" ht="15.75">
      <c r="J1937" s="270"/>
    </row>
    <row r="1938" ht="15.75">
      <c r="J1938" s="270"/>
    </row>
    <row r="1939" ht="15.75">
      <c r="J1939" s="270"/>
    </row>
    <row r="1940" ht="15.75">
      <c r="J1940" s="270"/>
    </row>
    <row r="1941" ht="15.75">
      <c r="J1941" s="270"/>
    </row>
    <row r="1942" ht="15.75">
      <c r="J1942" s="270"/>
    </row>
    <row r="1943" ht="15.75">
      <c r="J1943" s="270"/>
    </row>
    <row r="1944" ht="15.75">
      <c r="J1944" s="270"/>
    </row>
    <row r="1945" ht="15.75">
      <c r="J1945" s="270"/>
    </row>
    <row r="1946" ht="15.75">
      <c r="J1946" s="270"/>
    </row>
    <row r="1947" ht="15.75">
      <c r="J1947" s="270"/>
    </row>
    <row r="1948" ht="15.75">
      <c r="J1948" s="270"/>
    </row>
    <row r="1949" ht="15.75">
      <c r="J1949" s="270"/>
    </row>
    <row r="1950" ht="15.75">
      <c r="J1950" s="270"/>
    </row>
    <row r="1951" ht="15.75">
      <c r="J1951" s="270"/>
    </row>
    <row r="1952" ht="15.75">
      <c r="J1952" s="270"/>
    </row>
    <row r="1953" ht="15.75">
      <c r="J1953" s="270"/>
    </row>
    <row r="1954" ht="15.75">
      <c r="J1954" s="270"/>
    </row>
    <row r="1955" ht="15.75">
      <c r="J1955" s="270"/>
    </row>
    <row r="1956" ht="15.75">
      <c r="J1956" s="270"/>
    </row>
    <row r="1957" ht="15.75">
      <c r="J1957" s="270"/>
    </row>
    <row r="1958" ht="15.75">
      <c r="J1958" s="270"/>
    </row>
    <row r="1959" ht="15.75">
      <c r="J1959" s="270"/>
    </row>
    <row r="1960" ht="15.75">
      <c r="J1960" s="270"/>
    </row>
    <row r="1961" ht="15.75">
      <c r="J1961" s="270"/>
    </row>
    <row r="1962" ht="15.75">
      <c r="J1962" s="270"/>
    </row>
    <row r="1963" ht="15.75">
      <c r="J1963" s="270"/>
    </row>
    <row r="1964" ht="15.75">
      <c r="J1964" s="270"/>
    </row>
    <row r="1965" ht="15.75">
      <c r="J1965" s="270"/>
    </row>
    <row r="1966" ht="15.75">
      <c r="J1966" s="270"/>
    </row>
    <row r="1967" ht="15.75">
      <c r="J1967" s="270"/>
    </row>
    <row r="1968" ht="15.75">
      <c r="J1968" s="270"/>
    </row>
    <row r="1969" ht="15.75">
      <c r="J1969" s="270"/>
    </row>
    <row r="1970" ht="15.75">
      <c r="J1970" s="270"/>
    </row>
    <row r="1971" ht="15.75">
      <c r="J1971" s="270"/>
    </row>
    <row r="1972" ht="15.75">
      <c r="J1972" s="270"/>
    </row>
    <row r="1973" ht="15.75">
      <c r="J1973" s="270"/>
    </row>
    <row r="1974" ht="15.75">
      <c r="J1974" s="270"/>
    </row>
    <row r="1975" ht="15.75">
      <c r="J1975" s="270"/>
    </row>
    <row r="1976" ht="15.75">
      <c r="J1976" s="270"/>
    </row>
    <row r="1977" ht="15.75">
      <c r="J1977" s="270"/>
    </row>
    <row r="1978" ht="15.75">
      <c r="J1978" s="270"/>
    </row>
    <row r="1979" ht="15.75">
      <c r="J1979" s="270"/>
    </row>
    <row r="1980" ht="15.75">
      <c r="J1980" s="270"/>
    </row>
    <row r="1981" ht="15.75">
      <c r="J1981" s="270"/>
    </row>
    <row r="1982" ht="15.75">
      <c r="J1982" s="270"/>
    </row>
    <row r="1983" ht="15.75">
      <c r="J1983" s="270"/>
    </row>
    <row r="1984" ht="15.75">
      <c r="J1984" s="270"/>
    </row>
    <row r="1985" ht="15.75">
      <c r="J1985" s="270"/>
    </row>
    <row r="1986" ht="15.75">
      <c r="J1986" s="270"/>
    </row>
    <row r="1987" ht="15.75">
      <c r="J1987" s="270"/>
    </row>
    <row r="1988" ht="15.75">
      <c r="J1988" s="270"/>
    </row>
    <row r="1989" ht="15.75">
      <c r="J1989" s="270"/>
    </row>
    <row r="1990" ht="15.75">
      <c r="J1990" s="270"/>
    </row>
    <row r="1991" ht="15.75">
      <c r="J1991" s="270"/>
    </row>
    <row r="1992" ht="15.75">
      <c r="J1992" s="270"/>
    </row>
    <row r="1993" ht="15.75">
      <c r="J1993" s="270"/>
    </row>
    <row r="1994" ht="15.75">
      <c r="J1994" s="270"/>
    </row>
    <row r="1995" ht="15.75">
      <c r="J1995" s="270"/>
    </row>
    <row r="1996" ht="15.75">
      <c r="J1996" s="270"/>
    </row>
    <row r="1997" ht="15.75">
      <c r="J1997" s="270"/>
    </row>
    <row r="1998" ht="15.75">
      <c r="J1998" s="270"/>
    </row>
    <row r="1999" ht="15.75">
      <c r="J1999" s="270"/>
    </row>
    <row r="2000" ht="15.75">
      <c r="J2000" s="270"/>
    </row>
    <row r="2001" ht="15.75">
      <c r="J2001" s="270"/>
    </row>
    <row r="2002" ht="15.75">
      <c r="J2002" s="270"/>
    </row>
    <row r="2003" ht="15.75">
      <c r="J2003" s="270"/>
    </row>
    <row r="2004" ht="15.75">
      <c r="J2004" s="270"/>
    </row>
    <row r="2005" ht="15.75">
      <c r="J2005" s="270"/>
    </row>
    <row r="2006" ht="15.75">
      <c r="J2006" s="270"/>
    </row>
    <row r="2007" ht="15.75">
      <c r="J2007" s="270"/>
    </row>
    <row r="2008" ht="15.75">
      <c r="J2008" s="270"/>
    </row>
    <row r="2009" ht="15.75">
      <c r="J2009" s="270"/>
    </row>
    <row r="2010" ht="15.75">
      <c r="J2010" s="270"/>
    </row>
    <row r="2011" ht="15.75">
      <c r="J2011" s="270"/>
    </row>
    <row r="2012" ht="15.75">
      <c r="J2012" s="270"/>
    </row>
    <row r="2013" ht="15.75">
      <c r="J2013" s="270"/>
    </row>
    <row r="2014" ht="15.75">
      <c r="J2014" s="270"/>
    </row>
    <row r="2015" ht="15.75">
      <c r="J2015" s="270"/>
    </row>
    <row r="2016" ht="15.75">
      <c r="J2016" s="270"/>
    </row>
    <row r="2017" ht="15.75">
      <c r="J2017" s="270"/>
    </row>
    <row r="2018" ht="15.75">
      <c r="J2018" s="270"/>
    </row>
    <row r="2019" ht="15.75">
      <c r="J2019" s="270"/>
    </row>
    <row r="2020" ht="15.75">
      <c r="J2020" s="270"/>
    </row>
    <row r="2021" ht="15.75">
      <c r="J2021" s="270"/>
    </row>
    <row r="2022" ht="15.75">
      <c r="J2022" s="270"/>
    </row>
    <row r="2023" ht="15.75">
      <c r="J2023" s="270"/>
    </row>
    <row r="2024" ht="15.75">
      <c r="J2024" s="270"/>
    </row>
    <row r="2025" ht="15.75">
      <c r="J2025" s="270"/>
    </row>
    <row r="2026" ht="15.75">
      <c r="J2026" s="270"/>
    </row>
    <row r="2027" ht="15.75">
      <c r="J2027" s="270"/>
    </row>
    <row r="2028" ht="15.75">
      <c r="J2028" s="270"/>
    </row>
    <row r="2029" ht="15.75">
      <c r="J2029" s="270"/>
    </row>
    <row r="2030" ht="15.75">
      <c r="J2030" s="270"/>
    </row>
    <row r="2031" ht="15.75">
      <c r="J2031" s="270"/>
    </row>
    <row r="2032" ht="15.75">
      <c r="J2032" s="270"/>
    </row>
    <row r="2033" ht="15.75">
      <c r="J2033" s="270"/>
    </row>
    <row r="2034" ht="15.75">
      <c r="J2034" s="270"/>
    </row>
    <row r="2035" ht="15.75">
      <c r="J2035" s="270"/>
    </row>
    <row r="2036" ht="15.75">
      <c r="J2036" s="270"/>
    </row>
    <row r="2037" ht="15.75">
      <c r="J2037" s="270"/>
    </row>
    <row r="2038" ht="15.75">
      <c r="J2038" s="270"/>
    </row>
    <row r="2039" ht="15.75">
      <c r="J2039" s="270"/>
    </row>
    <row r="2040" ht="15.75">
      <c r="J2040" s="270"/>
    </row>
    <row r="2041" ht="15.75">
      <c r="J2041" s="270"/>
    </row>
    <row r="2042" ht="15.75">
      <c r="J2042" s="270"/>
    </row>
    <row r="2043" ht="15.75">
      <c r="J2043" s="270"/>
    </row>
    <row r="2044" ht="15.75">
      <c r="J2044" s="270"/>
    </row>
    <row r="2045" ht="15.75">
      <c r="J2045" s="270"/>
    </row>
    <row r="2046" ht="15.75">
      <c r="J2046" s="270"/>
    </row>
    <row r="2047" ht="15.75">
      <c r="J2047" s="270"/>
    </row>
    <row r="2048" ht="15.75">
      <c r="J2048" s="270"/>
    </row>
    <row r="2049" ht="15.75">
      <c r="J2049" s="270"/>
    </row>
    <row r="2050" ht="15.75">
      <c r="J2050" s="270"/>
    </row>
    <row r="2051" ht="15.75">
      <c r="J2051" s="270"/>
    </row>
    <row r="2052" ht="15.75">
      <c r="J2052" s="270"/>
    </row>
    <row r="2053" ht="15.75">
      <c r="J2053" s="270"/>
    </row>
    <row r="2054" ht="15.75">
      <c r="J2054" s="270"/>
    </row>
    <row r="2055" ht="15.75">
      <c r="J2055" s="270"/>
    </row>
    <row r="2056" ht="15.75">
      <c r="J2056" s="270"/>
    </row>
    <row r="2057" ht="15.75">
      <c r="J2057" s="270"/>
    </row>
    <row r="2058" ht="15.75">
      <c r="J2058" s="270"/>
    </row>
    <row r="2059" ht="15.75">
      <c r="J2059" s="270"/>
    </row>
    <row r="2060" ht="15.75">
      <c r="J2060" s="270"/>
    </row>
    <row r="2061" ht="15.75">
      <c r="J2061" s="270"/>
    </row>
    <row r="2062" ht="15.75">
      <c r="J2062" s="270"/>
    </row>
    <row r="2063" ht="15.75">
      <c r="J2063" s="270"/>
    </row>
    <row r="2064" ht="15.75">
      <c r="J2064" s="270"/>
    </row>
    <row r="2065" ht="15.75">
      <c r="J2065" s="270"/>
    </row>
    <row r="2066" ht="15.75">
      <c r="J2066" s="270"/>
    </row>
    <row r="2067" ht="15.75">
      <c r="J2067" s="270"/>
    </row>
    <row r="2068" ht="15.75">
      <c r="J2068" s="270"/>
    </row>
    <row r="2069" ht="15.75">
      <c r="J2069" s="270"/>
    </row>
    <row r="2070" ht="15.75">
      <c r="J2070" s="270"/>
    </row>
    <row r="2071" ht="15.75">
      <c r="J2071" s="270"/>
    </row>
    <row r="2072" ht="15.75">
      <c r="J2072" s="270"/>
    </row>
    <row r="2073" ht="15.75">
      <c r="J2073" s="270"/>
    </row>
    <row r="2074" ht="15.75">
      <c r="J2074" s="270"/>
    </row>
    <row r="2075" ht="15.75">
      <c r="J2075" s="270"/>
    </row>
    <row r="2076" ht="15.75">
      <c r="J2076" s="270"/>
    </row>
    <row r="2077" ht="15.75">
      <c r="J2077" s="270"/>
    </row>
    <row r="2078" ht="15.75">
      <c r="J2078" s="270"/>
    </row>
    <row r="2079" ht="15.75">
      <c r="J2079" s="270"/>
    </row>
    <row r="2080" ht="15.75">
      <c r="J2080" s="270"/>
    </row>
    <row r="2081" ht="15.75">
      <c r="J2081" s="270"/>
    </row>
    <row r="2082" ht="15.75">
      <c r="J2082" s="270"/>
    </row>
    <row r="2083" ht="15.75">
      <c r="J2083" s="270"/>
    </row>
    <row r="2084" ht="15.75">
      <c r="J2084" s="270"/>
    </row>
    <row r="2085" ht="15.75">
      <c r="J2085" s="270"/>
    </row>
    <row r="2086" ht="15.75">
      <c r="J2086" s="270"/>
    </row>
    <row r="2087" ht="15.75">
      <c r="J2087" s="270"/>
    </row>
    <row r="2088" ht="15.75">
      <c r="J2088" s="270"/>
    </row>
    <row r="2089" ht="15.75">
      <c r="J2089" s="270"/>
    </row>
    <row r="2090" ht="15.75">
      <c r="J2090" s="270"/>
    </row>
    <row r="2091" ht="15.75">
      <c r="J2091" s="270"/>
    </row>
    <row r="2092" ht="15.75">
      <c r="J2092" s="270"/>
    </row>
    <row r="2093" ht="15.75">
      <c r="J2093" s="270"/>
    </row>
    <row r="2094" ht="15.75">
      <c r="J2094" s="270"/>
    </row>
    <row r="2095" ht="15.75">
      <c r="J2095" s="270"/>
    </row>
    <row r="2096" ht="15.75">
      <c r="J2096" s="270"/>
    </row>
    <row r="2097" ht="15.75">
      <c r="J2097" s="270"/>
    </row>
    <row r="2098" ht="15.75">
      <c r="J2098" s="270"/>
    </row>
    <row r="2099" ht="15.75">
      <c r="J2099" s="270"/>
    </row>
    <row r="2100" ht="15.75">
      <c r="J2100" s="270"/>
    </row>
    <row r="2101" ht="15.75">
      <c r="J2101" s="270"/>
    </row>
    <row r="2102" ht="15.75">
      <c r="J2102" s="270"/>
    </row>
    <row r="2103" ht="15.75">
      <c r="J2103" s="270"/>
    </row>
    <row r="2104" ht="15.75">
      <c r="J2104" s="270"/>
    </row>
    <row r="2105" ht="15.75">
      <c r="J2105" s="270"/>
    </row>
    <row r="2106" ht="15.75">
      <c r="J2106" s="270"/>
    </row>
    <row r="2107" ht="15.75">
      <c r="J2107" s="270"/>
    </row>
    <row r="2108" ht="15.75">
      <c r="J2108" s="270"/>
    </row>
    <row r="2109" ht="15.75">
      <c r="J2109" s="270"/>
    </row>
    <row r="2110" ht="15.75">
      <c r="J2110" s="270"/>
    </row>
    <row r="2111" ht="15.75">
      <c r="J2111" s="270"/>
    </row>
    <row r="2112" ht="15.75">
      <c r="J2112" s="270"/>
    </row>
    <row r="2113" ht="15.75">
      <c r="J2113" s="270"/>
    </row>
    <row r="2114" ht="15.75">
      <c r="J2114" s="270"/>
    </row>
    <row r="2115" ht="15.75">
      <c r="J2115" s="270"/>
    </row>
    <row r="2116" ht="15.75">
      <c r="J2116" s="270"/>
    </row>
    <row r="2117" ht="15.75">
      <c r="J2117" s="270"/>
    </row>
    <row r="2118" ht="15.75">
      <c r="J2118" s="270"/>
    </row>
    <row r="2119" ht="15.75">
      <c r="J2119" s="270"/>
    </row>
    <row r="2120" ht="15.75">
      <c r="J2120" s="270"/>
    </row>
    <row r="2121" ht="15.75">
      <c r="J2121" s="270"/>
    </row>
    <row r="2122" ht="15.75">
      <c r="J2122" s="270"/>
    </row>
    <row r="2123" ht="15.75">
      <c r="J2123" s="270"/>
    </row>
    <row r="2124" ht="15.75">
      <c r="J2124" s="270"/>
    </row>
    <row r="2125" ht="15.75">
      <c r="J2125" s="270"/>
    </row>
    <row r="2126" ht="15.75">
      <c r="J2126" s="270"/>
    </row>
    <row r="2127" ht="15.75">
      <c r="J2127" s="270"/>
    </row>
    <row r="2128" ht="15.75">
      <c r="J2128" s="270"/>
    </row>
    <row r="2129" ht="15.75">
      <c r="J2129" s="270"/>
    </row>
    <row r="2130" ht="15.75">
      <c r="J2130" s="270"/>
    </row>
    <row r="2131" ht="15.75">
      <c r="J2131" s="270"/>
    </row>
    <row r="2132" ht="15.75">
      <c r="J2132" s="270"/>
    </row>
    <row r="2133" ht="15.75">
      <c r="J2133" s="270"/>
    </row>
    <row r="2134" ht="15.75">
      <c r="J2134" s="270"/>
    </row>
    <row r="2135" ht="15.75">
      <c r="J2135" s="270"/>
    </row>
    <row r="2136" ht="15.75">
      <c r="J2136" s="270"/>
    </row>
    <row r="2137" ht="15.75">
      <c r="J2137" s="270"/>
    </row>
    <row r="2138" ht="15.75">
      <c r="J2138" s="270"/>
    </row>
    <row r="2139" ht="15.75">
      <c r="J2139" s="270"/>
    </row>
    <row r="2140" ht="15.75">
      <c r="J2140" s="270"/>
    </row>
    <row r="2141" ht="15.75">
      <c r="J2141" s="270"/>
    </row>
    <row r="2142" ht="15.75">
      <c r="J2142" s="270"/>
    </row>
    <row r="2143" ht="15.75">
      <c r="J2143" s="270"/>
    </row>
    <row r="2144" ht="15.75">
      <c r="J2144" s="270"/>
    </row>
    <row r="2145" ht="15.75">
      <c r="J2145" s="270"/>
    </row>
    <row r="2146" ht="15.75">
      <c r="J2146" s="270"/>
    </row>
    <row r="2147" ht="15.75">
      <c r="J2147" s="270"/>
    </row>
    <row r="2148" ht="15.75">
      <c r="J2148" s="270"/>
    </row>
    <row r="2149" ht="15.75">
      <c r="J2149" s="270"/>
    </row>
    <row r="2150" ht="15.75">
      <c r="J2150" s="270"/>
    </row>
    <row r="2151" ht="15.75">
      <c r="J2151" s="270"/>
    </row>
    <row r="2152" ht="15.75">
      <c r="J2152" s="270"/>
    </row>
    <row r="2153" ht="15.75">
      <c r="J2153" s="270"/>
    </row>
    <row r="2154" ht="15.75">
      <c r="J2154" s="270"/>
    </row>
    <row r="2155" ht="15.75">
      <c r="J2155" s="270"/>
    </row>
    <row r="2156" ht="15.75">
      <c r="J2156" s="270"/>
    </row>
    <row r="2157" ht="15.75">
      <c r="J2157" s="270"/>
    </row>
    <row r="2158" ht="15.75">
      <c r="J2158" s="270"/>
    </row>
    <row r="2159" ht="15.75">
      <c r="J2159" s="270"/>
    </row>
    <row r="2160" ht="15.75">
      <c r="J2160" s="270"/>
    </row>
    <row r="2161" ht="15.75">
      <c r="J2161" s="270"/>
    </row>
    <row r="2162" ht="15.75">
      <c r="J2162" s="270"/>
    </row>
    <row r="2163" ht="15.75">
      <c r="J2163" s="270"/>
    </row>
    <row r="2164" ht="15.75">
      <c r="J2164" s="270"/>
    </row>
    <row r="2165" ht="15.75">
      <c r="J2165" s="270"/>
    </row>
    <row r="2166" ht="15.75">
      <c r="J2166" s="270"/>
    </row>
    <row r="2167" ht="15.75">
      <c r="J2167" s="270"/>
    </row>
    <row r="2168" ht="15.75">
      <c r="J2168" s="270"/>
    </row>
    <row r="2169" ht="15.75">
      <c r="J2169" s="270"/>
    </row>
    <row r="2170" ht="15.75">
      <c r="J2170" s="270"/>
    </row>
    <row r="2171" ht="15.75">
      <c r="J2171" s="270"/>
    </row>
    <row r="2172" ht="15.75">
      <c r="J2172" s="270"/>
    </row>
    <row r="2173" ht="15.75">
      <c r="J2173" s="270"/>
    </row>
    <row r="2174" ht="15.75">
      <c r="J2174" s="270"/>
    </row>
    <row r="2175" ht="15.75">
      <c r="J2175" s="270"/>
    </row>
    <row r="2176" ht="15.75">
      <c r="J2176" s="270"/>
    </row>
    <row r="2177" ht="15.75">
      <c r="J2177" s="270"/>
    </row>
    <row r="2178" ht="15.75">
      <c r="J2178" s="270"/>
    </row>
    <row r="2179" ht="15.75">
      <c r="J2179" s="270"/>
    </row>
    <row r="2180" ht="15.75">
      <c r="J2180" s="270"/>
    </row>
    <row r="2181" ht="15.75">
      <c r="J2181" s="270"/>
    </row>
    <row r="2182" ht="15.75">
      <c r="J2182" s="270"/>
    </row>
    <row r="2183" ht="15.75">
      <c r="J2183" s="270"/>
    </row>
    <row r="2184" ht="15.75">
      <c r="J2184" s="270"/>
    </row>
    <row r="2185" ht="15.75">
      <c r="J2185" s="270"/>
    </row>
    <row r="2186" ht="15.75">
      <c r="J2186" s="270"/>
    </row>
    <row r="2187" ht="15.75">
      <c r="J2187" s="270"/>
    </row>
    <row r="2188" ht="15.75">
      <c r="J2188" s="270"/>
    </row>
    <row r="2189" ht="15.75">
      <c r="J2189" s="270"/>
    </row>
    <row r="2190" ht="15.75">
      <c r="J2190" s="270"/>
    </row>
    <row r="2191" ht="15.75">
      <c r="J2191" s="270"/>
    </row>
    <row r="2192" ht="15.75">
      <c r="J2192" s="270"/>
    </row>
    <row r="2193" ht="15.75">
      <c r="J2193" s="270"/>
    </row>
    <row r="2194" ht="15.75">
      <c r="J2194" s="270"/>
    </row>
    <row r="2195" ht="15.75">
      <c r="J2195" s="270"/>
    </row>
    <row r="2196" ht="15.75">
      <c r="J2196" s="270"/>
    </row>
    <row r="2197" ht="15.75">
      <c r="J2197" s="270"/>
    </row>
    <row r="2198" ht="15.75">
      <c r="J2198" s="270"/>
    </row>
    <row r="2199" ht="15.75">
      <c r="J2199" s="270"/>
    </row>
    <row r="2200" ht="15.75">
      <c r="J2200" s="270"/>
    </row>
    <row r="2201" ht="15.75">
      <c r="J2201" s="270"/>
    </row>
    <row r="2202" ht="15.75">
      <c r="J2202" s="270"/>
    </row>
    <row r="2203" ht="15.75">
      <c r="J2203" s="270"/>
    </row>
    <row r="2204" ht="15.75">
      <c r="J2204" s="270"/>
    </row>
    <row r="2205" ht="15.75">
      <c r="J2205" s="270"/>
    </row>
    <row r="2206" ht="15.75">
      <c r="J2206" s="270"/>
    </row>
    <row r="2207" ht="15.75">
      <c r="J2207" s="270"/>
    </row>
    <row r="2208" ht="15.75">
      <c r="J2208" s="270"/>
    </row>
    <row r="2209" ht="15.75">
      <c r="J2209" s="270"/>
    </row>
    <row r="2210" ht="15.75">
      <c r="J2210" s="270"/>
    </row>
    <row r="2211" ht="15.75">
      <c r="J2211" s="270"/>
    </row>
    <row r="2212" ht="15.75">
      <c r="J2212" s="270"/>
    </row>
    <row r="2213" ht="15.75">
      <c r="J2213" s="270"/>
    </row>
    <row r="2214" ht="15.75">
      <c r="J2214" s="270"/>
    </row>
    <row r="2215" ht="15.75">
      <c r="J2215" s="270"/>
    </row>
    <row r="2216" ht="15.75">
      <c r="J2216" s="270"/>
    </row>
    <row r="2217" ht="15.75">
      <c r="J2217" s="270"/>
    </row>
    <row r="2218" ht="15.75">
      <c r="J2218" s="270"/>
    </row>
    <row r="2219" ht="15.75">
      <c r="J2219" s="270"/>
    </row>
    <row r="2220" ht="15.75">
      <c r="J2220" s="270"/>
    </row>
    <row r="2221" ht="15.75">
      <c r="J2221" s="270"/>
    </row>
    <row r="2222" ht="15.75">
      <c r="J2222" s="270"/>
    </row>
    <row r="2223" ht="15.75">
      <c r="J2223" s="270"/>
    </row>
    <row r="2224" ht="15.75">
      <c r="J2224" s="270"/>
    </row>
    <row r="2225" ht="15.75">
      <c r="J2225" s="270"/>
    </row>
    <row r="2226" ht="15.75">
      <c r="J2226" s="270"/>
    </row>
    <row r="2227" ht="15.75">
      <c r="J2227" s="270"/>
    </row>
    <row r="2228" ht="15.75">
      <c r="J2228" s="270"/>
    </row>
    <row r="2229" ht="15.75">
      <c r="J2229" s="270"/>
    </row>
    <row r="2230" ht="15.75">
      <c r="J2230" s="270"/>
    </row>
    <row r="2231" ht="15.75">
      <c r="J2231" s="270"/>
    </row>
    <row r="2232" ht="15.75">
      <c r="J2232" s="270"/>
    </row>
    <row r="2233" ht="15.75">
      <c r="J2233" s="270"/>
    </row>
    <row r="2234" ht="15.75">
      <c r="J2234" s="270"/>
    </row>
    <row r="2235" ht="15.75">
      <c r="J2235" s="270"/>
    </row>
    <row r="2236" ht="15.75">
      <c r="J2236" s="270"/>
    </row>
    <row r="2237" ht="15.75">
      <c r="J2237" s="270"/>
    </row>
    <row r="2238" ht="15.75">
      <c r="J2238" s="270"/>
    </row>
    <row r="2239" ht="15.75">
      <c r="J2239" s="270"/>
    </row>
    <row r="2240" ht="15.75">
      <c r="J2240" s="270"/>
    </row>
    <row r="2241" ht="15.75">
      <c r="J2241" s="270"/>
    </row>
    <row r="2242" ht="15.75">
      <c r="J2242" s="270"/>
    </row>
    <row r="2243" ht="15.75">
      <c r="J2243" s="270"/>
    </row>
    <row r="2244" ht="15.75">
      <c r="J2244" s="270"/>
    </row>
    <row r="2245" ht="15.75">
      <c r="J2245" s="270"/>
    </row>
    <row r="2246" ht="15.75">
      <c r="J2246" s="270"/>
    </row>
    <row r="2247" ht="15.75">
      <c r="J2247" s="270"/>
    </row>
    <row r="2248" ht="15.75">
      <c r="J2248" s="270"/>
    </row>
    <row r="2249" ht="15.75">
      <c r="J2249" s="270"/>
    </row>
    <row r="2250" ht="15.75">
      <c r="J2250" s="270"/>
    </row>
    <row r="2251" ht="15.75">
      <c r="J2251" s="270"/>
    </row>
    <row r="2252" ht="15.75">
      <c r="J2252" s="270"/>
    </row>
    <row r="2253" ht="15.75">
      <c r="J2253" s="270"/>
    </row>
    <row r="2254" ht="15.75">
      <c r="J2254" s="270"/>
    </row>
    <row r="2255" ht="15.75">
      <c r="J2255" s="270"/>
    </row>
    <row r="2256" ht="15.75">
      <c r="J2256" s="270"/>
    </row>
    <row r="2257" ht="15.75">
      <c r="J2257" s="270"/>
    </row>
    <row r="2258" ht="15.75">
      <c r="J2258" s="270"/>
    </row>
    <row r="2259" ht="15.75">
      <c r="J2259" s="270"/>
    </row>
    <row r="2260" ht="15.75">
      <c r="J2260" s="270"/>
    </row>
    <row r="2261" ht="15.75">
      <c r="J2261" s="270"/>
    </row>
    <row r="2262" ht="15.75">
      <c r="J2262" s="270"/>
    </row>
    <row r="2263" ht="15.75">
      <c r="J2263" s="270"/>
    </row>
    <row r="2264" ht="15.75">
      <c r="J2264" s="270"/>
    </row>
    <row r="2265" ht="15.75">
      <c r="J2265" s="270"/>
    </row>
    <row r="2266" ht="15.75">
      <c r="J2266" s="270"/>
    </row>
    <row r="2267" ht="15.75">
      <c r="J2267" s="270"/>
    </row>
    <row r="2268" ht="15.75">
      <c r="J2268" s="270"/>
    </row>
    <row r="2269" ht="15.75">
      <c r="J2269" s="270"/>
    </row>
    <row r="2270" ht="15.75">
      <c r="J2270" s="270"/>
    </row>
    <row r="2271" ht="15.75">
      <c r="J2271" s="270"/>
    </row>
    <row r="2272" ht="15.75">
      <c r="J2272" s="270"/>
    </row>
    <row r="2273" ht="15.75">
      <c r="J2273" s="270"/>
    </row>
    <row r="2274" ht="15.75">
      <c r="J2274" s="270"/>
    </row>
    <row r="2275" ht="15.75">
      <c r="J2275" s="270"/>
    </row>
    <row r="2276" ht="15.75">
      <c r="J2276" s="270"/>
    </row>
    <row r="2277" ht="15.75">
      <c r="J2277" s="270"/>
    </row>
    <row r="2278" ht="15.75">
      <c r="J2278" s="270"/>
    </row>
    <row r="2279" ht="15.75">
      <c r="J2279" s="270"/>
    </row>
    <row r="2280" ht="15.75">
      <c r="J2280" s="270"/>
    </row>
    <row r="2281" ht="15.75">
      <c r="J2281" s="270"/>
    </row>
    <row r="2282" ht="15.75">
      <c r="J2282" s="270"/>
    </row>
    <row r="2283" ht="15.75">
      <c r="J2283" s="270"/>
    </row>
    <row r="2284" ht="15.75">
      <c r="J2284" s="270"/>
    </row>
    <row r="2285" ht="15.75">
      <c r="J2285" s="270"/>
    </row>
    <row r="2286" ht="15.75">
      <c r="J2286" s="270"/>
    </row>
    <row r="2287" ht="15.75">
      <c r="J2287" s="270"/>
    </row>
    <row r="2288" ht="15.75">
      <c r="J2288" s="270"/>
    </row>
    <row r="2289" ht="15.75">
      <c r="J2289" s="270"/>
    </row>
    <row r="2290" ht="15.75">
      <c r="J2290" s="270"/>
    </row>
    <row r="2291" ht="15.75">
      <c r="J2291" s="270"/>
    </row>
    <row r="2292" ht="15.75">
      <c r="J2292" s="270"/>
    </row>
    <row r="2293" ht="15.75">
      <c r="J2293" s="270"/>
    </row>
    <row r="2294" ht="15.75">
      <c r="J2294" s="270"/>
    </row>
    <row r="2295" ht="15.75">
      <c r="J2295" s="270"/>
    </row>
    <row r="2296" ht="15.75">
      <c r="J2296" s="270"/>
    </row>
    <row r="2297" ht="15.75">
      <c r="J2297" s="270"/>
    </row>
    <row r="2298" ht="15.75">
      <c r="J2298" s="270"/>
    </row>
    <row r="2299" ht="15.75">
      <c r="J2299" s="270"/>
    </row>
    <row r="2300" ht="15.75">
      <c r="J2300" s="270"/>
    </row>
    <row r="2301" ht="15.75">
      <c r="J2301" s="270"/>
    </row>
    <row r="2302" ht="15.75">
      <c r="J2302" s="270"/>
    </row>
    <row r="2303" ht="15.75">
      <c r="J2303" s="270"/>
    </row>
    <row r="2304" ht="15.75">
      <c r="J2304" s="270"/>
    </row>
    <row r="2305" ht="15.75">
      <c r="J2305" s="270"/>
    </row>
    <row r="2306" ht="15.75">
      <c r="J2306" s="270"/>
    </row>
    <row r="2307" ht="15.75">
      <c r="J2307" s="270"/>
    </row>
    <row r="2308" ht="15.75">
      <c r="J2308" s="270"/>
    </row>
    <row r="2309" ht="15.75">
      <c r="J2309" s="270"/>
    </row>
    <row r="2310" ht="15.75">
      <c r="J2310" s="270"/>
    </row>
    <row r="2311" ht="15.75">
      <c r="J2311" s="270"/>
    </row>
    <row r="2312" ht="15.75">
      <c r="J2312" s="270"/>
    </row>
    <row r="2313" ht="15.75">
      <c r="J2313" s="270"/>
    </row>
    <row r="2314" ht="15.75">
      <c r="J2314" s="270"/>
    </row>
    <row r="2315" ht="15.75">
      <c r="J2315" s="270"/>
    </row>
    <row r="2316" ht="15.75">
      <c r="J2316" s="270"/>
    </row>
    <row r="2317" ht="15.75">
      <c r="J2317" s="270"/>
    </row>
    <row r="2318" ht="15.75">
      <c r="J2318" s="270"/>
    </row>
    <row r="2319" ht="15.75">
      <c r="J2319" s="270"/>
    </row>
    <row r="2320" ht="15.75">
      <c r="J2320" s="270"/>
    </row>
    <row r="2321" ht="15.75">
      <c r="J2321" s="270"/>
    </row>
    <row r="2322" ht="15.75">
      <c r="J2322" s="270"/>
    </row>
    <row r="2323" ht="15.75">
      <c r="J2323" s="270"/>
    </row>
    <row r="2324" ht="15.75">
      <c r="J2324" s="270"/>
    </row>
    <row r="2325" ht="15.75">
      <c r="J2325" s="270"/>
    </row>
    <row r="2326" ht="15.75">
      <c r="J2326" s="270"/>
    </row>
    <row r="2327" ht="15.75">
      <c r="J2327" s="270"/>
    </row>
    <row r="2328" ht="15.75">
      <c r="J2328" s="270"/>
    </row>
    <row r="2329" ht="15.75">
      <c r="J2329" s="270"/>
    </row>
    <row r="2330" ht="15.75">
      <c r="J2330" s="270"/>
    </row>
    <row r="2331" ht="15.75">
      <c r="J2331" s="270"/>
    </row>
    <row r="2332" ht="15.75">
      <c r="J2332" s="270"/>
    </row>
    <row r="2333" ht="15.75">
      <c r="J2333" s="270"/>
    </row>
    <row r="2334" ht="15.75">
      <c r="J2334" s="270"/>
    </row>
    <row r="2335" ht="15.75">
      <c r="J2335" s="270"/>
    </row>
    <row r="2336" ht="15.75">
      <c r="J2336" s="270"/>
    </row>
    <row r="2337" ht="15.75">
      <c r="J2337" s="270"/>
    </row>
    <row r="2338" ht="15.75">
      <c r="J2338" s="270"/>
    </row>
    <row r="2339" ht="15.75">
      <c r="J2339" s="270"/>
    </row>
    <row r="2340" ht="15.75">
      <c r="J2340" s="270"/>
    </row>
    <row r="2341" ht="15.75">
      <c r="J2341" s="270"/>
    </row>
    <row r="2342" ht="15.75">
      <c r="J2342" s="270"/>
    </row>
    <row r="2343" ht="15.75">
      <c r="J2343" s="270"/>
    </row>
    <row r="2344" ht="15.75">
      <c r="J2344" s="270"/>
    </row>
    <row r="2345" ht="15.75">
      <c r="J2345" s="270"/>
    </row>
    <row r="2346" ht="15.75">
      <c r="J2346" s="270"/>
    </row>
    <row r="2347" ht="15.75">
      <c r="J2347" s="270"/>
    </row>
    <row r="2348" ht="15.75">
      <c r="J2348" s="270"/>
    </row>
    <row r="2349" ht="15.75">
      <c r="J2349" s="270"/>
    </row>
    <row r="2350" ht="15.75">
      <c r="J2350" s="270"/>
    </row>
    <row r="2351" ht="15.75">
      <c r="J2351" s="270"/>
    </row>
    <row r="2352" ht="15.75">
      <c r="J2352" s="270"/>
    </row>
    <row r="2353" ht="15.75">
      <c r="J2353" s="270"/>
    </row>
    <row r="2354" ht="15.75">
      <c r="J2354" s="270"/>
    </row>
    <row r="2355" ht="15.75">
      <c r="J2355" s="270"/>
    </row>
    <row r="2356" ht="15.75">
      <c r="J2356" s="270"/>
    </row>
    <row r="2357" ht="15.75">
      <c r="J2357" s="270"/>
    </row>
    <row r="2358" ht="15.75">
      <c r="J2358" s="270"/>
    </row>
    <row r="2359" ht="15.75">
      <c r="J2359" s="270"/>
    </row>
    <row r="2360" ht="15.75">
      <c r="J2360" s="270"/>
    </row>
    <row r="2361" ht="15.75">
      <c r="J2361" s="270"/>
    </row>
    <row r="2362" ht="15.75">
      <c r="J2362" s="270"/>
    </row>
    <row r="2363" ht="15.75">
      <c r="J2363" s="270"/>
    </row>
    <row r="2364" ht="15.75">
      <c r="J2364" s="270"/>
    </row>
    <row r="2365" ht="15.75">
      <c r="J2365" s="270"/>
    </row>
    <row r="2366" ht="15.75">
      <c r="J2366" s="270"/>
    </row>
    <row r="2367" ht="15.75">
      <c r="J2367" s="270"/>
    </row>
    <row r="2368" ht="15.75">
      <c r="J2368" s="270"/>
    </row>
    <row r="2369" ht="15.75">
      <c r="J2369" s="270"/>
    </row>
    <row r="2370" ht="15.75">
      <c r="J2370" s="270"/>
    </row>
    <row r="2371" ht="15.75">
      <c r="J2371" s="270"/>
    </row>
    <row r="2372" ht="15.75">
      <c r="J2372" s="270"/>
    </row>
    <row r="2373" ht="15.75">
      <c r="J2373" s="270"/>
    </row>
    <row r="2374" ht="15.75">
      <c r="J2374" s="270"/>
    </row>
    <row r="2375" ht="15.75">
      <c r="J2375" s="270"/>
    </row>
    <row r="2376" ht="15.75">
      <c r="J2376" s="270"/>
    </row>
    <row r="2377" ht="15.75">
      <c r="J2377" s="270"/>
    </row>
    <row r="2378" ht="15.75">
      <c r="J2378" s="270"/>
    </row>
    <row r="2379" ht="15.75">
      <c r="J2379" s="270"/>
    </row>
    <row r="2380" ht="15.75">
      <c r="J2380" s="270"/>
    </row>
    <row r="2381" ht="15.75">
      <c r="J2381" s="270"/>
    </row>
    <row r="2382" ht="15.75">
      <c r="J2382" s="270"/>
    </row>
    <row r="2383" ht="15.75">
      <c r="J2383" s="270"/>
    </row>
    <row r="2384" ht="15.75">
      <c r="J2384" s="270"/>
    </row>
    <row r="2385" ht="15.75">
      <c r="J2385" s="270"/>
    </row>
    <row r="2386" ht="15.75">
      <c r="J2386" s="270"/>
    </row>
    <row r="2387" ht="15.75">
      <c r="J2387" s="270"/>
    </row>
    <row r="2388" ht="15.75">
      <c r="J2388" s="270"/>
    </row>
    <row r="2389" ht="15.75">
      <c r="J2389" s="270"/>
    </row>
    <row r="2390" ht="15.75">
      <c r="J2390" s="270"/>
    </row>
    <row r="2391" ht="15.75">
      <c r="J2391" s="270"/>
    </row>
    <row r="2392" ht="15.75">
      <c r="J2392" s="270"/>
    </row>
    <row r="2393" ht="15.75">
      <c r="J2393" s="270"/>
    </row>
    <row r="2394" ht="15.75">
      <c r="J2394" s="270"/>
    </row>
    <row r="2395" ht="15.75">
      <c r="J2395" s="270"/>
    </row>
    <row r="2396" ht="15.75">
      <c r="J2396" s="270"/>
    </row>
    <row r="2397" ht="15.75">
      <c r="J2397" s="270"/>
    </row>
    <row r="2398" ht="15.75">
      <c r="J2398" s="270"/>
    </row>
    <row r="2399" ht="15.75">
      <c r="J2399" s="270"/>
    </row>
    <row r="2400" ht="15.75">
      <c r="J2400" s="270"/>
    </row>
    <row r="2401" ht="15.75">
      <c r="J2401" s="270"/>
    </row>
    <row r="2402" ht="15.75">
      <c r="J2402" s="270"/>
    </row>
    <row r="2403" ht="15.75">
      <c r="J2403" s="270"/>
    </row>
    <row r="2404" ht="15.75">
      <c r="J2404" s="270"/>
    </row>
    <row r="2405" ht="15.75">
      <c r="J2405" s="270"/>
    </row>
    <row r="2406" ht="15.75">
      <c r="J2406" s="270"/>
    </row>
    <row r="2407" ht="15.75">
      <c r="J2407" s="270"/>
    </row>
    <row r="2408" ht="15.75">
      <c r="J2408" s="270"/>
    </row>
    <row r="2409" ht="15.75">
      <c r="J2409" s="270"/>
    </row>
    <row r="2410" ht="15.75">
      <c r="J2410" s="270"/>
    </row>
    <row r="2411" ht="15.75">
      <c r="J2411" s="270"/>
    </row>
    <row r="2412" ht="15.75">
      <c r="J2412" s="270"/>
    </row>
    <row r="2413" ht="15.75">
      <c r="J2413" s="270"/>
    </row>
    <row r="2414" ht="15.75">
      <c r="J2414" s="270"/>
    </row>
    <row r="2415" ht="15.75">
      <c r="J2415" s="270"/>
    </row>
    <row r="2416" ht="15.75">
      <c r="J2416" s="270"/>
    </row>
    <row r="2417" ht="15.75">
      <c r="J2417" s="270"/>
    </row>
    <row r="2418" ht="15.75">
      <c r="J2418" s="270"/>
    </row>
    <row r="2419" ht="15.75">
      <c r="J2419" s="270"/>
    </row>
    <row r="2420" ht="15.75">
      <c r="J2420" s="270"/>
    </row>
    <row r="2421" ht="15.75">
      <c r="J2421" s="270"/>
    </row>
    <row r="2422" ht="15.75">
      <c r="J2422" s="270"/>
    </row>
    <row r="2423" ht="15.75">
      <c r="J2423" s="270"/>
    </row>
    <row r="2424" ht="15.75">
      <c r="J2424" s="270"/>
    </row>
    <row r="2425" ht="15.75">
      <c r="J2425" s="270"/>
    </row>
    <row r="2426" ht="15.75">
      <c r="J2426" s="270"/>
    </row>
    <row r="2427" ht="15.75">
      <c r="J2427" s="270"/>
    </row>
    <row r="2428" ht="15.75">
      <c r="J2428" s="270"/>
    </row>
    <row r="2429" ht="15.75">
      <c r="J2429" s="270"/>
    </row>
    <row r="2430" ht="15.75">
      <c r="J2430" s="270"/>
    </row>
    <row r="2431" ht="15.75">
      <c r="J2431" s="270"/>
    </row>
    <row r="2432" ht="15.75">
      <c r="J2432" s="270"/>
    </row>
    <row r="2433" ht="15.75">
      <c r="J2433" s="270"/>
    </row>
    <row r="2434" ht="15.75">
      <c r="J2434" s="270"/>
    </row>
    <row r="2435" ht="15.75">
      <c r="J2435" s="270"/>
    </row>
    <row r="2436" ht="15.75">
      <c r="J2436" s="270"/>
    </row>
    <row r="2437" ht="15.75">
      <c r="J2437" s="270"/>
    </row>
    <row r="2438" ht="15.75">
      <c r="J2438" s="270"/>
    </row>
    <row r="2439" ht="15.75">
      <c r="J2439" s="270"/>
    </row>
    <row r="2440" ht="15.75">
      <c r="J2440" s="270"/>
    </row>
    <row r="2441" ht="15.75">
      <c r="J2441" s="270"/>
    </row>
    <row r="2442" ht="15.75">
      <c r="J2442" s="270"/>
    </row>
    <row r="2443" ht="15.75">
      <c r="J2443" s="270"/>
    </row>
    <row r="2444" ht="15.75">
      <c r="J2444" s="270"/>
    </row>
    <row r="2445" ht="15.75">
      <c r="J2445" s="270"/>
    </row>
    <row r="2446" ht="15.75">
      <c r="J2446" s="270"/>
    </row>
    <row r="2447" ht="15.75">
      <c r="J2447" s="270"/>
    </row>
    <row r="2448" ht="15.75">
      <c r="J2448" s="270"/>
    </row>
    <row r="2449" ht="15.75">
      <c r="J2449" s="270"/>
    </row>
    <row r="2450" ht="15.75">
      <c r="J2450" s="270"/>
    </row>
    <row r="2451" ht="15.75">
      <c r="J2451" s="270"/>
    </row>
    <row r="2452" ht="15.75">
      <c r="J2452" s="270"/>
    </row>
    <row r="2453" ht="15.75">
      <c r="J2453" s="270"/>
    </row>
    <row r="2454" ht="15.75">
      <c r="J2454" s="270"/>
    </row>
    <row r="2455" ht="15.75">
      <c r="J2455" s="270"/>
    </row>
    <row r="2456" ht="15.75">
      <c r="J2456" s="270"/>
    </row>
    <row r="2457" ht="15.75">
      <c r="J2457" s="270"/>
    </row>
    <row r="2458" ht="15.75">
      <c r="J2458" s="270"/>
    </row>
    <row r="2459" ht="15.75">
      <c r="J2459" s="270"/>
    </row>
    <row r="2460" ht="15.75">
      <c r="J2460" s="270"/>
    </row>
    <row r="2461" ht="15.75">
      <c r="J2461" s="270"/>
    </row>
    <row r="2462" ht="15.75">
      <c r="J2462" s="270"/>
    </row>
    <row r="2463" ht="15.75">
      <c r="J2463" s="270"/>
    </row>
    <row r="2464" ht="15.75">
      <c r="J2464" s="270"/>
    </row>
    <row r="2465" ht="15.75">
      <c r="J2465" s="270"/>
    </row>
    <row r="2466" ht="15.75">
      <c r="J2466" s="270"/>
    </row>
    <row r="2467" ht="15.75">
      <c r="J2467" s="270"/>
    </row>
    <row r="2468" ht="15.75">
      <c r="J2468" s="270"/>
    </row>
    <row r="2469" ht="15.75">
      <c r="J2469" s="270"/>
    </row>
    <row r="2470" ht="15.75">
      <c r="J2470" s="270"/>
    </row>
    <row r="2471" ht="15.75">
      <c r="J2471" s="270"/>
    </row>
    <row r="2472" ht="15.75">
      <c r="J2472" s="270"/>
    </row>
    <row r="2473" ht="15.75">
      <c r="J2473" s="270"/>
    </row>
    <row r="2474" ht="15.75">
      <c r="J2474" s="270"/>
    </row>
    <row r="2475" ht="15.75">
      <c r="J2475" s="270"/>
    </row>
    <row r="2476" ht="15.75">
      <c r="J2476" s="270"/>
    </row>
    <row r="2477" ht="15.75">
      <c r="J2477" s="270"/>
    </row>
    <row r="2478" ht="15.75">
      <c r="J2478" s="270"/>
    </row>
    <row r="2479" ht="15.75">
      <c r="J2479" s="270"/>
    </row>
    <row r="2480" ht="15.75">
      <c r="J2480" s="270"/>
    </row>
    <row r="2481" ht="15.75">
      <c r="J2481" s="270"/>
    </row>
    <row r="2482" ht="15.75">
      <c r="J2482" s="270"/>
    </row>
    <row r="2483" ht="15.75">
      <c r="J2483" s="270"/>
    </row>
    <row r="2484" ht="15.75">
      <c r="J2484" s="270"/>
    </row>
    <row r="2485" ht="15.75">
      <c r="J2485" s="270"/>
    </row>
    <row r="2486" ht="15.75">
      <c r="J2486" s="270"/>
    </row>
    <row r="2487" ht="15.75">
      <c r="J2487" s="270"/>
    </row>
    <row r="2488" ht="15.75">
      <c r="J2488" s="270"/>
    </row>
    <row r="2489" ht="15.75">
      <c r="J2489" s="270"/>
    </row>
    <row r="2490" ht="15.75">
      <c r="J2490" s="270"/>
    </row>
    <row r="2491" ht="15.75">
      <c r="J2491" s="270"/>
    </row>
    <row r="2492" ht="15.75">
      <c r="J2492" s="270"/>
    </row>
    <row r="2493" ht="15.75">
      <c r="J2493" s="270"/>
    </row>
    <row r="2494" ht="15.75">
      <c r="J2494" s="270"/>
    </row>
    <row r="2495" ht="15.75">
      <c r="J2495" s="270"/>
    </row>
    <row r="2496" ht="15.75">
      <c r="J2496" s="270"/>
    </row>
    <row r="2497" ht="15.75">
      <c r="J2497" s="270"/>
    </row>
    <row r="2498" ht="15.75">
      <c r="J2498" s="270"/>
    </row>
    <row r="2499" ht="15.75">
      <c r="J2499" s="270"/>
    </row>
    <row r="2500" ht="15.75">
      <c r="J2500" s="270"/>
    </row>
    <row r="2501" ht="15.75">
      <c r="J2501" s="270"/>
    </row>
    <row r="2502" ht="15.75">
      <c r="J2502" s="270"/>
    </row>
    <row r="2503" ht="15.75">
      <c r="J2503" s="270"/>
    </row>
    <row r="2504" ht="15.75">
      <c r="J2504" s="270"/>
    </row>
    <row r="2505" ht="15.75">
      <c r="J2505" s="270"/>
    </row>
    <row r="2506" ht="15.75">
      <c r="J2506" s="270"/>
    </row>
    <row r="2507" ht="15.75">
      <c r="J2507" s="270"/>
    </row>
    <row r="2508" ht="15.75">
      <c r="J2508" s="270"/>
    </row>
    <row r="2509" ht="15.75">
      <c r="J2509" s="270"/>
    </row>
    <row r="2510" ht="15.75">
      <c r="J2510" s="270"/>
    </row>
    <row r="2511" ht="15.75">
      <c r="J2511" s="270"/>
    </row>
    <row r="2512" ht="15.75">
      <c r="J2512" s="270"/>
    </row>
    <row r="2513" ht="15.75">
      <c r="J2513" s="270"/>
    </row>
    <row r="2514" ht="15.75">
      <c r="J2514" s="270"/>
    </row>
    <row r="2515" ht="15.75">
      <c r="J2515" s="270"/>
    </row>
    <row r="2516" ht="15.75">
      <c r="J2516" s="270"/>
    </row>
    <row r="2517" ht="15.75">
      <c r="J2517" s="270"/>
    </row>
    <row r="2518" ht="15.75">
      <c r="J2518" s="270"/>
    </row>
    <row r="2519" ht="15.75">
      <c r="J2519" s="270"/>
    </row>
    <row r="2520" ht="15.75">
      <c r="J2520" s="270"/>
    </row>
    <row r="2521" ht="15.75">
      <c r="J2521" s="270"/>
    </row>
    <row r="2522" ht="15.75">
      <c r="J2522" s="270"/>
    </row>
    <row r="2523" ht="15.75">
      <c r="J2523" s="270"/>
    </row>
    <row r="2524" ht="15.75">
      <c r="J2524" s="270"/>
    </row>
    <row r="2525" ht="15.75">
      <c r="J2525" s="270"/>
    </row>
    <row r="2526" ht="15.75">
      <c r="J2526" s="270"/>
    </row>
    <row r="2527" ht="15.75">
      <c r="J2527" s="270"/>
    </row>
    <row r="2528" ht="15.75">
      <c r="J2528" s="270"/>
    </row>
    <row r="2529" ht="15.75">
      <c r="J2529" s="270"/>
    </row>
    <row r="2530" ht="15.75">
      <c r="J2530" s="270"/>
    </row>
    <row r="2531" ht="15.75">
      <c r="J2531" s="270"/>
    </row>
    <row r="2532" ht="15.75">
      <c r="J2532" s="270"/>
    </row>
    <row r="2533" ht="15.75">
      <c r="J2533" s="270"/>
    </row>
    <row r="2534" ht="15.75">
      <c r="J2534" s="270"/>
    </row>
    <row r="2535" ht="15.75">
      <c r="J2535" s="270"/>
    </row>
    <row r="2536" ht="15.75">
      <c r="J2536" s="270"/>
    </row>
    <row r="2537" ht="15.75">
      <c r="J2537" s="270"/>
    </row>
    <row r="2538" ht="15.75">
      <c r="J2538" s="270"/>
    </row>
    <row r="2539" ht="15.75">
      <c r="J2539" s="270"/>
    </row>
    <row r="2540" ht="15.75">
      <c r="J2540" s="270"/>
    </row>
    <row r="2541" ht="15.75">
      <c r="J2541" s="270"/>
    </row>
    <row r="2542" ht="15.75">
      <c r="J2542" s="270"/>
    </row>
    <row r="2543" ht="15.75">
      <c r="J2543" s="270"/>
    </row>
    <row r="2544" ht="15.75">
      <c r="J2544" s="270"/>
    </row>
    <row r="2545" ht="15.75">
      <c r="J2545" s="270"/>
    </row>
    <row r="2546" ht="15.75">
      <c r="J2546" s="270"/>
    </row>
    <row r="2547" ht="15.75">
      <c r="J2547" s="270"/>
    </row>
    <row r="2548" ht="15.75">
      <c r="J2548" s="270"/>
    </row>
    <row r="2549" ht="15.75">
      <c r="J2549" s="270"/>
    </row>
    <row r="2550" ht="15.75">
      <c r="J2550" s="270"/>
    </row>
    <row r="2551" ht="15.75">
      <c r="J2551" s="270"/>
    </row>
    <row r="2552" ht="15.75">
      <c r="J2552" s="270"/>
    </row>
    <row r="2553" ht="15.75">
      <c r="J2553" s="270"/>
    </row>
    <row r="2554" ht="15.75">
      <c r="J2554" s="270"/>
    </row>
    <row r="2555" ht="15.75">
      <c r="J2555" s="270"/>
    </row>
    <row r="2556" ht="15.75">
      <c r="J2556" s="270"/>
    </row>
    <row r="2557" ht="15.75">
      <c r="J2557" s="270"/>
    </row>
    <row r="2558" ht="15.75">
      <c r="J2558" s="270"/>
    </row>
    <row r="2559" ht="15.75">
      <c r="J2559" s="270"/>
    </row>
    <row r="2560" ht="15.75">
      <c r="J2560" s="270"/>
    </row>
    <row r="2561" ht="15.75">
      <c r="J2561" s="270"/>
    </row>
    <row r="2562" ht="15.75">
      <c r="J2562" s="270"/>
    </row>
    <row r="2563" ht="15.75">
      <c r="J2563" s="270"/>
    </row>
    <row r="2564" ht="15.75">
      <c r="J2564" s="270"/>
    </row>
    <row r="2565" ht="15.75">
      <c r="J2565" s="270"/>
    </row>
    <row r="2566" ht="15.75">
      <c r="J2566" s="270"/>
    </row>
    <row r="2567" ht="15.75">
      <c r="J2567" s="270"/>
    </row>
    <row r="2568" ht="15.75">
      <c r="J2568" s="270"/>
    </row>
    <row r="2569" ht="15.75">
      <c r="J2569" s="270"/>
    </row>
    <row r="2570" ht="15.75">
      <c r="J2570" s="270"/>
    </row>
    <row r="2571" ht="15.75">
      <c r="J2571" s="270"/>
    </row>
    <row r="2572" ht="15.75">
      <c r="J2572" s="270"/>
    </row>
    <row r="2573" ht="15.75">
      <c r="J2573" s="270"/>
    </row>
    <row r="2574" ht="15.75">
      <c r="J2574" s="270"/>
    </row>
    <row r="2575" ht="15.75">
      <c r="J2575" s="270"/>
    </row>
    <row r="2576" ht="15.75">
      <c r="J2576" s="270"/>
    </row>
    <row r="2577" ht="15.75">
      <c r="J2577" s="270"/>
    </row>
    <row r="2578" ht="15.75">
      <c r="J2578" s="270"/>
    </row>
    <row r="2579" ht="15.75">
      <c r="J2579" s="270"/>
    </row>
    <row r="2580" ht="15.75">
      <c r="J2580" s="270"/>
    </row>
    <row r="2581" ht="15.75">
      <c r="J2581" s="270"/>
    </row>
    <row r="2582" ht="15.75">
      <c r="J2582" s="270"/>
    </row>
    <row r="2583" ht="15.75">
      <c r="J2583" s="270"/>
    </row>
    <row r="2584" ht="15.75">
      <c r="J2584" s="270"/>
    </row>
    <row r="2585" ht="15.75">
      <c r="J2585" s="270"/>
    </row>
    <row r="2586" ht="15.75">
      <c r="J2586" s="270"/>
    </row>
    <row r="2587" ht="15.75">
      <c r="J2587" s="270"/>
    </row>
    <row r="2588" ht="15.75">
      <c r="J2588" s="270"/>
    </row>
    <row r="2589" ht="15.75">
      <c r="J2589" s="270"/>
    </row>
    <row r="2590" ht="15.75">
      <c r="J2590" s="270"/>
    </row>
    <row r="2591" ht="15.75">
      <c r="J2591" s="270"/>
    </row>
    <row r="2592" ht="15.75">
      <c r="J2592" s="270"/>
    </row>
    <row r="2593" ht="15.75">
      <c r="J2593" s="270"/>
    </row>
    <row r="2594" ht="15.75">
      <c r="J2594" s="270"/>
    </row>
    <row r="2595" ht="15.75">
      <c r="J2595" s="270"/>
    </row>
    <row r="2596" ht="15.75">
      <c r="J2596" s="270"/>
    </row>
    <row r="2597" ht="15.75">
      <c r="J2597" s="270"/>
    </row>
    <row r="2598" ht="15.75">
      <c r="J2598" s="270"/>
    </row>
    <row r="2599" ht="15.75">
      <c r="J2599" s="270"/>
    </row>
    <row r="2600" ht="15.75">
      <c r="J2600" s="270"/>
    </row>
    <row r="2601" ht="15.75">
      <c r="J2601" s="270"/>
    </row>
    <row r="2602" ht="15.75">
      <c r="J2602" s="270"/>
    </row>
    <row r="2603" ht="15.75">
      <c r="J2603" s="270"/>
    </row>
    <row r="2604" ht="15.75">
      <c r="J2604" s="270"/>
    </row>
    <row r="2605" ht="15.75">
      <c r="J2605" s="270"/>
    </row>
    <row r="2606" ht="15.75">
      <c r="J2606" s="270"/>
    </row>
    <row r="2607" ht="15.75">
      <c r="J2607" s="270"/>
    </row>
    <row r="2608" ht="15.75">
      <c r="J2608" s="270"/>
    </row>
    <row r="2609" ht="15.75">
      <c r="J2609" s="270"/>
    </row>
    <row r="2610" ht="15.75">
      <c r="J2610" s="270"/>
    </row>
    <row r="2611" ht="15.75">
      <c r="J2611" s="270"/>
    </row>
    <row r="2612" ht="15.75">
      <c r="J2612" s="270"/>
    </row>
    <row r="2613" ht="15.75">
      <c r="J2613" s="270"/>
    </row>
    <row r="2614" ht="15.75">
      <c r="J2614" s="270"/>
    </row>
    <row r="2615" ht="15.75">
      <c r="J2615" s="270"/>
    </row>
    <row r="2616" ht="15.75">
      <c r="J2616" s="270"/>
    </row>
    <row r="2617" ht="15.75">
      <c r="J2617" s="270"/>
    </row>
    <row r="2618" ht="15.75">
      <c r="J2618" s="270"/>
    </row>
    <row r="2619" ht="15.75">
      <c r="J2619" s="270"/>
    </row>
    <row r="2620" ht="15.75">
      <c r="J2620" s="270"/>
    </row>
    <row r="2621" ht="15.75">
      <c r="J2621" s="270"/>
    </row>
    <row r="2622" ht="15.75">
      <c r="J2622" s="270"/>
    </row>
    <row r="2623" ht="15.75">
      <c r="J2623" s="270"/>
    </row>
    <row r="2624" ht="15.75">
      <c r="J2624" s="270"/>
    </row>
    <row r="2625" ht="15.75">
      <c r="J2625" s="270"/>
    </row>
    <row r="2626" ht="15.75">
      <c r="J2626" s="270"/>
    </row>
    <row r="2627" ht="15.75">
      <c r="J2627" s="270"/>
    </row>
    <row r="2628" ht="15.75">
      <c r="J2628" s="270"/>
    </row>
    <row r="2629" ht="15.75">
      <c r="J2629" s="270"/>
    </row>
    <row r="2630" ht="15.75">
      <c r="J2630" s="270"/>
    </row>
    <row r="2631" ht="15.75">
      <c r="J2631" s="270"/>
    </row>
    <row r="2632" ht="15.75">
      <c r="J2632" s="270"/>
    </row>
    <row r="2633" ht="15.75">
      <c r="J2633" s="270"/>
    </row>
    <row r="2634" ht="15.75">
      <c r="J2634" s="270"/>
    </row>
    <row r="2635" ht="15.75">
      <c r="J2635" s="270"/>
    </row>
    <row r="2636" ht="15.75">
      <c r="J2636" s="270"/>
    </row>
    <row r="2637" ht="15.75">
      <c r="J2637" s="270"/>
    </row>
    <row r="2638" ht="15.75">
      <c r="J2638" s="270"/>
    </row>
    <row r="2639" ht="15.75">
      <c r="J2639" s="270"/>
    </row>
    <row r="2640" ht="15.75">
      <c r="J2640" s="270"/>
    </row>
    <row r="2641" ht="15.75">
      <c r="J2641" s="270"/>
    </row>
    <row r="2642" ht="15.75">
      <c r="J2642" s="270"/>
    </row>
    <row r="2643" ht="15.75">
      <c r="J2643" s="270"/>
    </row>
    <row r="2644" ht="15.75">
      <c r="J2644" s="270"/>
    </row>
    <row r="2645" ht="15.75">
      <c r="J2645" s="270"/>
    </row>
    <row r="2646" ht="15.75">
      <c r="J2646" s="270"/>
    </row>
    <row r="2647" ht="15.75">
      <c r="J2647" s="270"/>
    </row>
    <row r="2648" ht="15.75">
      <c r="J2648" s="270"/>
    </row>
    <row r="2649" ht="15.75">
      <c r="J2649" s="270"/>
    </row>
    <row r="2650" ht="15.75">
      <c r="J2650" s="270"/>
    </row>
    <row r="2651" ht="15.75">
      <c r="J2651" s="270"/>
    </row>
    <row r="2652" ht="15.75">
      <c r="J2652" s="270"/>
    </row>
    <row r="2653" ht="15.75">
      <c r="J2653" s="270"/>
    </row>
    <row r="2654" ht="15.75">
      <c r="J2654" s="270"/>
    </row>
    <row r="2655" ht="15.75">
      <c r="J2655" s="270"/>
    </row>
    <row r="2656" ht="15.75">
      <c r="J2656" s="270"/>
    </row>
    <row r="2657" ht="15.75">
      <c r="J2657" s="270"/>
    </row>
    <row r="2658" ht="15.75">
      <c r="J2658" s="270"/>
    </row>
    <row r="2659" ht="15.75">
      <c r="J2659" s="270"/>
    </row>
    <row r="2660" ht="15.75">
      <c r="J2660" s="270"/>
    </row>
    <row r="2661" ht="15.75">
      <c r="J2661" s="270"/>
    </row>
    <row r="2662" ht="15.75">
      <c r="J2662" s="270"/>
    </row>
    <row r="2663" ht="15.75">
      <c r="J2663" s="270"/>
    </row>
    <row r="2664" ht="15.75">
      <c r="J2664" s="270"/>
    </row>
    <row r="2665" ht="15.75">
      <c r="J2665" s="270"/>
    </row>
    <row r="2666" ht="15.75">
      <c r="J2666" s="270"/>
    </row>
    <row r="2667" ht="15.75">
      <c r="J2667" s="270"/>
    </row>
    <row r="2668" ht="15.75">
      <c r="J2668" s="270"/>
    </row>
    <row r="2669" ht="15.75">
      <c r="J2669" s="270"/>
    </row>
    <row r="2670" ht="15.75">
      <c r="J2670" s="270"/>
    </row>
    <row r="2671" ht="15.75">
      <c r="J2671" s="270"/>
    </row>
    <row r="2672" ht="15.75">
      <c r="J2672" s="270"/>
    </row>
    <row r="2673" ht="15.75">
      <c r="J2673" s="270"/>
    </row>
    <row r="2674" ht="15.75">
      <c r="J2674" s="270"/>
    </row>
    <row r="2675" ht="15.75">
      <c r="J2675" s="270"/>
    </row>
    <row r="2676" ht="15.75">
      <c r="J2676" s="270"/>
    </row>
    <row r="2677" ht="15.75">
      <c r="J2677" s="270"/>
    </row>
    <row r="2678" ht="15.75">
      <c r="J2678" s="270"/>
    </row>
    <row r="2679" ht="15.75">
      <c r="J2679" s="270"/>
    </row>
    <row r="2680" ht="15.75">
      <c r="J2680" s="270"/>
    </row>
    <row r="2681" ht="15.75">
      <c r="J2681" s="270"/>
    </row>
    <row r="2682" ht="15.75">
      <c r="J2682" s="270"/>
    </row>
    <row r="2683" ht="15.75">
      <c r="J2683" s="270"/>
    </row>
    <row r="2684" ht="15.75">
      <c r="J2684" s="270"/>
    </row>
    <row r="2685" ht="15.75">
      <c r="J2685" s="270"/>
    </row>
    <row r="2686" ht="15.75">
      <c r="J2686" s="270"/>
    </row>
    <row r="2687" ht="15.75">
      <c r="J2687" s="270"/>
    </row>
    <row r="2688" ht="15.75">
      <c r="J2688" s="270"/>
    </row>
    <row r="2689" ht="15.75">
      <c r="J2689" s="270"/>
    </row>
    <row r="2690" ht="15.75">
      <c r="J2690" s="270"/>
    </row>
    <row r="2691" ht="15.75">
      <c r="J2691" s="270"/>
    </row>
    <row r="2692" ht="15.75">
      <c r="J2692" s="270"/>
    </row>
    <row r="2693" ht="15.75">
      <c r="J2693" s="270"/>
    </row>
    <row r="2694" ht="15.75">
      <c r="J2694" s="270"/>
    </row>
    <row r="2695" ht="15.75">
      <c r="J2695" s="270"/>
    </row>
    <row r="2696" ht="15.75">
      <c r="J2696" s="270"/>
    </row>
    <row r="2697" ht="15.75">
      <c r="J2697" s="270"/>
    </row>
    <row r="2698" ht="15.75">
      <c r="J2698" s="270"/>
    </row>
    <row r="2699" ht="15.75">
      <c r="J2699" s="270"/>
    </row>
    <row r="2700" ht="15.75">
      <c r="J2700" s="270"/>
    </row>
    <row r="2701" ht="15.75">
      <c r="J2701" s="270"/>
    </row>
    <row r="2702" ht="15.75">
      <c r="J2702" s="270"/>
    </row>
    <row r="2703" ht="15.75">
      <c r="J2703" s="270"/>
    </row>
    <row r="2704" ht="15.75">
      <c r="J2704" s="270"/>
    </row>
    <row r="2705" ht="15.75">
      <c r="J2705" s="270"/>
    </row>
    <row r="2706" ht="15.75">
      <c r="J2706" s="270"/>
    </row>
    <row r="2707" ht="15.75">
      <c r="J2707" s="270"/>
    </row>
    <row r="2708" ht="15.75">
      <c r="J2708" s="270"/>
    </row>
    <row r="2709" ht="15.75">
      <c r="J2709" s="270"/>
    </row>
    <row r="2710" ht="15.75">
      <c r="J2710" s="270"/>
    </row>
    <row r="2711" ht="15.75">
      <c r="J2711" s="270"/>
    </row>
    <row r="2712" ht="15.75">
      <c r="J2712" s="270"/>
    </row>
    <row r="2713" ht="15.75">
      <c r="J2713" s="270"/>
    </row>
    <row r="2714" ht="15.75">
      <c r="J2714" s="270"/>
    </row>
    <row r="2715" ht="15.75">
      <c r="J2715" s="270"/>
    </row>
    <row r="2716" ht="15.75">
      <c r="J2716" s="270"/>
    </row>
    <row r="2717" ht="15.75">
      <c r="J2717" s="270"/>
    </row>
    <row r="2718" ht="15.75">
      <c r="J2718" s="270"/>
    </row>
    <row r="2719" ht="15.75">
      <c r="J2719" s="270"/>
    </row>
    <row r="2720" ht="15.75">
      <c r="J2720" s="270"/>
    </row>
    <row r="2721" ht="15.75">
      <c r="J2721" s="270"/>
    </row>
    <row r="2722" ht="15.75">
      <c r="J2722" s="270"/>
    </row>
    <row r="2723" ht="15.75">
      <c r="J2723" s="270"/>
    </row>
    <row r="2724" ht="15.75">
      <c r="J2724" s="270"/>
    </row>
    <row r="2725" ht="15.75">
      <c r="J2725" s="270"/>
    </row>
    <row r="2726" ht="15.75">
      <c r="J2726" s="270"/>
    </row>
    <row r="2727" ht="15.75">
      <c r="J2727" s="270"/>
    </row>
    <row r="2728" ht="15.75">
      <c r="J2728" s="270"/>
    </row>
    <row r="2729" ht="15.75">
      <c r="J2729" s="270"/>
    </row>
    <row r="2730" ht="15.75">
      <c r="J2730" s="270"/>
    </row>
    <row r="2731" ht="15.75">
      <c r="J2731" s="270"/>
    </row>
    <row r="2732" ht="15.75">
      <c r="J2732" s="270"/>
    </row>
    <row r="2733" ht="15.75">
      <c r="J2733" s="270"/>
    </row>
    <row r="2734" ht="15.75">
      <c r="J2734" s="270"/>
    </row>
    <row r="2735" ht="15.75">
      <c r="J2735" s="270"/>
    </row>
    <row r="2736" ht="15.75">
      <c r="J2736" s="270"/>
    </row>
    <row r="2737" ht="15.75">
      <c r="J2737" s="270"/>
    </row>
    <row r="2738" ht="15.75">
      <c r="J2738" s="270"/>
    </row>
    <row r="2739" ht="15.75">
      <c r="J2739" s="270"/>
    </row>
    <row r="2740" ht="15.75">
      <c r="J2740" s="270"/>
    </row>
    <row r="2741" ht="15.75">
      <c r="J2741" s="270"/>
    </row>
    <row r="2742" ht="15.75">
      <c r="J2742" s="270"/>
    </row>
    <row r="2743" ht="15.75">
      <c r="J2743" s="270"/>
    </row>
    <row r="2744" ht="15.75">
      <c r="J2744" s="270"/>
    </row>
    <row r="2745" ht="15.75">
      <c r="J2745" s="270"/>
    </row>
    <row r="2746" ht="15.75">
      <c r="J2746" s="270"/>
    </row>
    <row r="2747" ht="15.75">
      <c r="J2747" s="270"/>
    </row>
    <row r="2748" ht="15.75">
      <c r="J2748" s="270"/>
    </row>
    <row r="2749" ht="15.75">
      <c r="J2749" s="270"/>
    </row>
    <row r="2750" ht="15.75">
      <c r="J2750" s="270"/>
    </row>
    <row r="2751" ht="15.75">
      <c r="J2751" s="270"/>
    </row>
    <row r="2752" ht="15.75">
      <c r="J2752" s="270"/>
    </row>
    <row r="2753" ht="15.75">
      <c r="J2753" s="270"/>
    </row>
    <row r="2754" ht="15.75">
      <c r="J2754" s="270"/>
    </row>
    <row r="2755" ht="15.75">
      <c r="J2755" s="270"/>
    </row>
    <row r="2756" ht="15.75">
      <c r="J2756" s="270"/>
    </row>
    <row r="2757" ht="15.75">
      <c r="J2757" s="270"/>
    </row>
    <row r="2758" ht="15.75">
      <c r="J2758" s="270"/>
    </row>
    <row r="2759" ht="15.75">
      <c r="J2759" s="270"/>
    </row>
    <row r="2760" ht="15.75">
      <c r="J2760" s="270"/>
    </row>
    <row r="2761" ht="15.75">
      <c r="J2761" s="270"/>
    </row>
    <row r="2762" ht="15.75">
      <c r="J2762" s="270"/>
    </row>
    <row r="2763" ht="15.75">
      <c r="J2763" s="270"/>
    </row>
    <row r="2764" ht="15.75">
      <c r="J2764" s="270"/>
    </row>
    <row r="2765" ht="15.75">
      <c r="J2765" s="270"/>
    </row>
    <row r="2766" ht="15.75">
      <c r="J2766" s="270"/>
    </row>
    <row r="2767" ht="15.75">
      <c r="J2767" s="270"/>
    </row>
    <row r="2768" ht="15.75">
      <c r="J2768" s="270"/>
    </row>
    <row r="2769" ht="15.75">
      <c r="J2769" s="270"/>
    </row>
    <row r="2770" ht="15.75">
      <c r="J2770" s="270"/>
    </row>
    <row r="2771" ht="15.75">
      <c r="J2771" s="270"/>
    </row>
    <row r="2772" ht="15.75">
      <c r="J2772" s="270"/>
    </row>
    <row r="2773" ht="15.75">
      <c r="J2773" s="270"/>
    </row>
    <row r="2774" ht="15.75">
      <c r="J2774" s="270"/>
    </row>
    <row r="2775" ht="15.75">
      <c r="J2775" s="270"/>
    </row>
    <row r="2776" ht="15.75">
      <c r="J2776" s="270"/>
    </row>
    <row r="2777" ht="15.75">
      <c r="J2777" s="270"/>
    </row>
    <row r="2778" ht="15.75">
      <c r="J2778" s="270"/>
    </row>
    <row r="2779" ht="15.75">
      <c r="J2779" s="270"/>
    </row>
    <row r="2780" ht="15.75">
      <c r="J2780" s="270"/>
    </row>
    <row r="2781" ht="15.75">
      <c r="J2781" s="270"/>
    </row>
    <row r="2782" ht="15.75">
      <c r="J2782" s="270"/>
    </row>
    <row r="2783" ht="15.75">
      <c r="J2783" s="270"/>
    </row>
    <row r="2784" ht="15.75">
      <c r="J2784" s="270"/>
    </row>
    <row r="2785" ht="15.75">
      <c r="J2785" s="270"/>
    </row>
    <row r="2786" ht="15.75">
      <c r="J2786" s="270"/>
    </row>
    <row r="2787" ht="15.75">
      <c r="J2787" s="270"/>
    </row>
    <row r="2788" ht="15.75">
      <c r="J2788" s="270"/>
    </row>
    <row r="2789" ht="15.75">
      <c r="J2789" s="270"/>
    </row>
    <row r="2790" ht="15.75">
      <c r="J2790" s="270"/>
    </row>
    <row r="2791" ht="15.75">
      <c r="J2791" s="270"/>
    </row>
    <row r="2792" ht="15.75">
      <c r="J2792" s="270"/>
    </row>
    <row r="2793" ht="15.75">
      <c r="J2793" s="270"/>
    </row>
    <row r="2794" ht="15.75">
      <c r="J2794" s="270"/>
    </row>
    <row r="2795" ht="15.75">
      <c r="J2795" s="270"/>
    </row>
    <row r="2796" ht="15.75">
      <c r="J2796" s="270"/>
    </row>
    <row r="2797" ht="15.75">
      <c r="J2797" s="270"/>
    </row>
    <row r="2798" ht="15.75">
      <c r="J2798" s="270"/>
    </row>
    <row r="2799" ht="15.75">
      <c r="J2799" s="270"/>
    </row>
    <row r="2800" ht="15.75">
      <c r="J2800" s="270"/>
    </row>
    <row r="2801" ht="15.75">
      <c r="J2801" s="270"/>
    </row>
    <row r="2802" ht="15.75">
      <c r="J2802" s="270"/>
    </row>
    <row r="2803" ht="15.75">
      <c r="J2803" s="270"/>
    </row>
    <row r="2804" ht="15.75">
      <c r="J2804" s="270"/>
    </row>
    <row r="2805" ht="15.75">
      <c r="J2805" s="270"/>
    </row>
    <row r="2806" ht="15.75">
      <c r="J2806" s="270"/>
    </row>
    <row r="2807" ht="15.75">
      <c r="J2807" s="270"/>
    </row>
    <row r="2808" ht="15.75">
      <c r="J2808" s="270"/>
    </row>
    <row r="2809" ht="15.75">
      <c r="J2809" s="270"/>
    </row>
    <row r="2810" ht="15.75">
      <c r="J2810" s="270"/>
    </row>
    <row r="2811" ht="15.75">
      <c r="J2811" s="270"/>
    </row>
    <row r="2812" ht="15.75">
      <c r="J2812" s="270"/>
    </row>
    <row r="2813" ht="15.75">
      <c r="J2813" s="270"/>
    </row>
    <row r="2814" ht="15.75">
      <c r="J2814" s="270"/>
    </row>
    <row r="2815" ht="15.75">
      <c r="J2815" s="270"/>
    </row>
    <row r="2816" ht="15.75">
      <c r="J2816" s="270"/>
    </row>
    <row r="2817" ht="15.75">
      <c r="J2817" s="270"/>
    </row>
    <row r="2818" ht="15.75">
      <c r="J2818" s="270"/>
    </row>
    <row r="2819" ht="15.75">
      <c r="J2819" s="270"/>
    </row>
    <row r="2820" ht="15.75">
      <c r="J2820" s="270"/>
    </row>
    <row r="2821" ht="15.75">
      <c r="J2821" s="270"/>
    </row>
    <row r="2822" ht="15.75">
      <c r="J2822" s="270"/>
    </row>
    <row r="2823" ht="15.75">
      <c r="J2823" s="270"/>
    </row>
    <row r="2824" ht="15.75">
      <c r="J2824" s="270"/>
    </row>
    <row r="2825" ht="15.75">
      <c r="J2825" s="270"/>
    </row>
    <row r="2826" ht="15.75">
      <c r="J2826" s="270"/>
    </row>
    <row r="2827" ht="15.75">
      <c r="J2827" s="270"/>
    </row>
    <row r="2828" ht="15.75">
      <c r="J2828" s="270"/>
    </row>
    <row r="2829" ht="15.75">
      <c r="J2829" s="270"/>
    </row>
    <row r="2830" ht="15.75">
      <c r="J2830" s="270"/>
    </row>
    <row r="2831" ht="15.75">
      <c r="J2831" s="270"/>
    </row>
    <row r="2832" ht="15.75">
      <c r="J2832" s="270"/>
    </row>
    <row r="2833" ht="15.75">
      <c r="J2833" s="270"/>
    </row>
    <row r="2834" ht="15.75">
      <c r="J2834" s="270"/>
    </row>
    <row r="2835" ht="15.75">
      <c r="J2835" s="270"/>
    </row>
    <row r="2836" ht="15.75">
      <c r="J2836" s="270"/>
    </row>
    <row r="2837" ht="15.75">
      <c r="J2837" s="270"/>
    </row>
    <row r="2838" ht="15.75">
      <c r="J2838" s="270"/>
    </row>
    <row r="2839" ht="15.75">
      <c r="J2839" s="270"/>
    </row>
    <row r="2840" ht="15.75">
      <c r="J2840" s="270"/>
    </row>
    <row r="2841" ht="15.75">
      <c r="J2841" s="270"/>
    </row>
    <row r="2842" ht="15.75">
      <c r="J2842" s="270"/>
    </row>
    <row r="2843" ht="15.75">
      <c r="J2843" s="270"/>
    </row>
    <row r="2844" ht="15.75">
      <c r="J2844" s="270"/>
    </row>
    <row r="2845" ht="15.75">
      <c r="J2845" s="270"/>
    </row>
    <row r="2846" ht="15.75">
      <c r="J2846" s="270"/>
    </row>
    <row r="2847" ht="15.75">
      <c r="J2847" s="270"/>
    </row>
    <row r="2848" ht="15.75">
      <c r="J2848" s="270"/>
    </row>
    <row r="2849" ht="15.75">
      <c r="J2849" s="270"/>
    </row>
    <row r="2850" ht="15.75">
      <c r="J2850" s="270"/>
    </row>
    <row r="2851" ht="15.75">
      <c r="J2851" s="270"/>
    </row>
    <row r="2852" ht="15.75">
      <c r="J2852" s="270"/>
    </row>
    <row r="2853" ht="15.75">
      <c r="J2853" s="270"/>
    </row>
    <row r="2854" ht="15.75">
      <c r="J2854" s="270"/>
    </row>
    <row r="2855" ht="15.75">
      <c r="J2855" s="270"/>
    </row>
    <row r="2856" ht="15.75">
      <c r="J2856" s="270"/>
    </row>
    <row r="2857" ht="15.75">
      <c r="J2857" s="270"/>
    </row>
    <row r="2858" ht="15.75">
      <c r="J2858" s="270"/>
    </row>
    <row r="2859" ht="15.75">
      <c r="J2859" s="270"/>
    </row>
    <row r="2860" ht="15.75">
      <c r="J2860" s="270"/>
    </row>
    <row r="2861" ht="15.75">
      <c r="J2861" s="270"/>
    </row>
    <row r="2862" ht="15.75">
      <c r="J2862" s="270"/>
    </row>
    <row r="2863" ht="15.75">
      <c r="J2863" s="270"/>
    </row>
    <row r="2864" ht="15.75">
      <c r="J2864" s="270"/>
    </row>
    <row r="2865" ht="15.75">
      <c r="J2865" s="270"/>
    </row>
    <row r="2866" ht="15.75">
      <c r="J2866" s="270"/>
    </row>
    <row r="2867" ht="15.75">
      <c r="J2867" s="270"/>
    </row>
    <row r="2868" ht="15.75">
      <c r="J2868" s="270"/>
    </row>
    <row r="2869" ht="15.75">
      <c r="J2869" s="270"/>
    </row>
    <row r="2870" ht="15.75">
      <c r="J2870" s="270"/>
    </row>
    <row r="2871" ht="15.75">
      <c r="J2871" s="270"/>
    </row>
    <row r="2872" ht="15.75">
      <c r="J2872" s="270"/>
    </row>
    <row r="2873" ht="15.75">
      <c r="J2873" s="270"/>
    </row>
    <row r="2874" ht="15.75">
      <c r="J2874" s="270"/>
    </row>
    <row r="2875" ht="15.75">
      <c r="J2875" s="270"/>
    </row>
    <row r="2876" ht="15.75">
      <c r="J2876" s="270"/>
    </row>
    <row r="2877" ht="15.75">
      <c r="J2877" s="270"/>
    </row>
    <row r="2878" ht="15.75">
      <c r="J2878" s="270"/>
    </row>
    <row r="2879" ht="15.75">
      <c r="J2879" s="270"/>
    </row>
    <row r="2880" ht="15.75">
      <c r="J2880" s="270"/>
    </row>
    <row r="2881" ht="15.75">
      <c r="J2881" s="270"/>
    </row>
    <row r="2882" ht="15.75">
      <c r="J2882" s="270"/>
    </row>
    <row r="2883" ht="15.75">
      <c r="J2883" s="270"/>
    </row>
    <row r="2884" ht="15.75">
      <c r="J2884" s="270"/>
    </row>
    <row r="2885" ht="15.75">
      <c r="J2885" s="270"/>
    </row>
    <row r="2886" ht="15.75">
      <c r="J2886" s="270"/>
    </row>
    <row r="2887" ht="15.75">
      <c r="J2887" s="270"/>
    </row>
    <row r="2888" ht="15.75">
      <c r="J2888" s="270"/>
    </row>
    <row r="2889" ht="15.75">
      <c r="J2889" s="270"/>
    </row>
    <row r="2890" ht="15.75">
      <c r="J2890" s="270"/>
    </row>
    <row r="2891" ht="15.75">
      <c r="J2891" s="270"/>
    </row>
    <row r="2892" ht="15.75">
      <c r="J2892" s="270"/>
    </row>
    <row r="2893" ht="15.75">
      <c r="J2893" s="270"/>
    </row>
    <row r="2894" ht="15.75">
      <c r="J2894" s="270"/>
    </row>
    <row r="2895" ht="15.75">
      <c r="J2895" s="270"/>
    </row>
    <row r="2896" ht="15.75">
      <c r="J2896" s="270"/>
    </row>
    <row r="2897" ht="15.75">
      <c r="J2897" s="270"/>
    </row>
    <row r="2898" ht="15.75">
      <c r="J2898" s="270"/>
    </row>
    <row r="2899" ht="15.75">
      <c r="J2899" s="270"/>
    </row>
    <row r="2900" ht="15.75">
      <c r="J2900" s="270"/>
    </row>
    <row r="2901" ht="15.75">
      <c r="J2901" s="270"/>
    </row>
    <row r="2902" ht="15.75">
      <c r="J2902" s="270"/>
    </row>
    <row r="2903" ht="15.75">
      <c r="J2903" s="270"/>
    </row>
    <row r="2904" ht="15.75">
      <c r="J2904" s="270"/>
    </row>
    <row r="2905" ht="15.75">
      <c r="J2905" s="270"/>
    </row>
    <row r="2906" ht="15.75">
      <c r="J2906" s="270"/>
    </row>
    <row r="2907" ht="15.75">
      <c r="J2907" s="270"/>
    </row>
    <row r="2908" ht="15.75">
      <c r="J2908" s="270"/>
    </row>
    <row r="2909" ht="15.75">
      <c r="J2909" s="270"/>
    </row>
    <row r="2910" ht="15.75">
      <c r="J2910" s="270"/>
    </row>
    <row r="2911" ht="15.75">
      <c r="J2911" s="270"/>
    </row>
    <row r="2912" ht="15.75">
      <c r="J2912" s="270"/>
    </row>
    <row r="2913" ht="15.75">
      <c r="J2913" s="270"/>
    </row>
    <row r="2914" ht="15.75">
      <c r="J2914" s="270"/>
    </row>
    <row r="2915" ht="15.75">
      <c r="J2915" s="270"/>
    </row>
    <row r="2916" ht="15.75">
      <c r="J2916" s="270"/>
    </row>
    <row r="2917" ht="15.75">
      <c r="J2917" s="270"/>
    </row>
    <row r="2918" ht="15.75">
      <c r="J2918" s="270"/>
    </row>
    <row r="2919" ht="15.75">
      <c r="J2919" s="270"/>
    </row>
    <row r="2920" ht="15.75">
      <c r="J2920" s="270"/>
    </row>
    <row r="2921" ht="15.75">
      <c r="J2921" s="270"/>
    </row>
    <row r="2922" ht="15.75">
      <c r="J2922" s="270"/>
    </row>
    <row r="2923" ht="15.75">
      <c r="J2923" s="270"/>
    </row>
    <row r="2924" ht="15.75">
      <c r="J2924" s="270"/>
    </row>
    <row r="2925" ht="15.75">
      <c r="J2925" s="270"/>
    </row>
    <row r="2926" ht="15.75">
      <c r="J2926" s="270"/>
    </row>
    <row r="2927" ht="15.75">
      <c r="J2927" s="270"/>
    </row>
    <row r="2928" ht="15.75">
      <c r="J2928" s="270"/>
    </row>
    <row r="2929" ht="15.75">
      <c r="J2929" s="270"/>
    </row>
    <row r="2930" ht="15.75">
      <c r="J2930" s="270"/>
    </row>
    <row r="2931" ht="15.75">
      <c r="J2931" s="270"/>
    </row>
    <row r="2932" ht="15.75">
      <c r="J2932" s="270"/>
    </row>
    <row r="2933" ht="15.75">
      <c r="J2933" s="270"/>
    </row>
    <row r="2934" ht="15.75">
      <c r="J2934" s="270"/>
    </row>
    <row r="2935" ht="15.75">
      <c r="J2935" s="270"/>
    </row>
    <row r="2936" ht="15.75">
      <c r="J2936" s="270"/>
    </row>
    <row r="2937" ht="15.75">
      <c r="J2937" s="270"/>
    </row>
    <row r="2938" ht="15.75">
      <c r="J2938" s="270"/>
    </row>
    <row r="2939" ht="15.75">
      <c r="J2939" s="270"/>
    </row>
    <row r="2940" ht="15.75">
      <c r="J2940" s="270"/>
    </row>
    <row r="2941" ht="15.75">
      <c r="J2941" s="270"/>
    </row>
    <row r="2942" ht="15.75">
      <c r="J2942" s="270"/>
    </row>
    <row r="2943" ht="15.75">
      <c r="J2943" s="270"/>
    </row>
    <row r="2944" ht="15.75">
      <c r="J2944" s="270"/>
    </row>
    <row r="2945" ht="15.75">
      <c r="J2945" s="270"/>
    </row>
    <row r="2946" ht="15.75">
      <c r="J2946" s="270"/>
    </row>
    <row r="2947" ht="15.75">
      <c r="J2947" s="270"/>
    </row>
    <row r="2948" ht="15.75">
      <c r="J2948" s="270"/>
    </row>
    <row r="2949" ht="15.75">
      <c r="J2949" s="270"/>
    </row>
    <row r="2950" ht="15.75">
      <c r="J2950" s="270"/>
    </row>
    <row r="2951" ht="15.75">
      <c r="J2951" s="270"/>
    </row>
    <row r="2952" ht="15.75">
      <c r="J2952" s="270"/>
    </row>
    <row r="2953" ht="15.75">
      <c r="J2953" s="270"/>
    </row>
    <row r="2954" ht="15.75">
      <c r="J2954" s="270"/>
    </row>
    <row r="2955" ht="15.75">
      <c r="J2955" s="270"/>
    </row>
    <row r="2956" ht="15.75">
      <c r="J2956" s="270"/>
    </row>
    <row r="2957" ht="15.75">
      <c r="J2957" s="270"/>
    </row>
    <row r="2958" ht="15.75">
      <c r="J2958" s="270"/>
    </row>
    <row r="2959" ht="15.75">
      <c r="J2959" s="270"/>
    </row>
    <row r="2960" ht="15.75">
      <c r="J2960" s="270"/>
    </row>
    <row r="2961" ht="15.75">
      <c r="J2961" s="270"/>
    </row>
    <row r="2962" ht="15.75">
      <c r="J2962" s="270"/>
    </row>
    <row r="2963" ht="15.75">
      <c r="J2963" s="270"/>
    </row>
    <row r="2964" ht="15.75">
      <c r="J2964" s="270"/>
    </row>
    <row r="2965" ht="15.75">
      <c r="J2965" s="270"/>
    </row>
    <row r="2966" ht="15.75">
      <c r="J2966" s="270"/>
    </row>
    <row r="2967" ht="15.75">
      <c r="J2967" s="270"/>
    </row>
    <row r="2968" ht="15.75">
      <c r="J2968" s="270"/>
    </row>
    <row r="2969" ht="15.75">
      <c r="J2969" s="270"/>
    </row>
    <row r="2970" ht="15.75">
      <c r="J2970" s="270"/>
    </row>
    <row r="2971" ht="15.75">
      <c r="J2971" s="270"/>
    </row>
    <row r="2972" ht="15.75">
      <c r="J2972" s="270"/>
    </row>
    <row r="2973" ht="15.75">
      <c r="J2973" s="270"/>
    </row>
    <row r="2974" ht="15.75">
      <c r="J2974" s="270"/>
    </row>
    <row r="2975" ht="15.75">
      <c r="J2975" s="270"/>
    </row>
    <row r="2976" ht="15.75">
      <c r="J2976" s="270"/>
    </row>
    <row r="2977" ht="15.75">
      <c r="J2977" s="270"/>
    </row>
    <row r="2978" ht="15.75">
      <c r="J2978" s="270"/>
    </row>
    <row r="2979" ht="15.75">
      <c r="J2979" s="270"/>
    </row>
    <row r="2980" ht="15.75">
      <c r="J2980" s="270"/>
    </row>
    <row r="2981" ht="15.75">
      <c r="J2981" s="270"/>
    </row>
    <row r="2982" ht="15.75">
      <c r="J2982" s="270"/>
    </row>
    <row r="2983" ht="15.75">
      <c r="J2983" s="270"/>
    </row>
    <row r="2984" ht="15.75">
      <c r="J2984" s="270"/>
    </row>
    <row r="2985" ht="15.75">
      <c r="J2985" s="270"/>
    </row>
    <row r="2986" ht="15.75">
      <c r="J2986" s="270"/>
    </row>
    <row r="2987" ht="15.75">
      <c r="J2987" s="270"/>
    </row>
    <row r="2988" ht="15.75">
      <c r="J2988" s="270"/>
    </row>
    <row r="2989" ht="15.75">
      <c r="J2989" s="270"/>
    </row>
    <row r="2990" ht="15.75">
      <c r="J2990" s="270"/>
    </row>
    <row r="2991" ht="15.75">
      <c r="J2991" s="270"/>
    </row>
    <row r="2992" ht="15.75">
      <c r="J2992" s="270"/>
    </row>
    <row r="2993" ht="15.75">
      <c r="J2993" s="270"/>
    </row>
    <row r="2994" ht="15.75">
      <c r="J2994" s="270"/>
    </row>
    <row r="2995" ht="15.75">
      <c r="J2995" s="270"/>
    </row>
    <row r="2996" ht="15.75">
      <c r="J2996" s="270"/>
    </row>
    <row r="2997" ht="15.75">
      <c r="J2997" s="270"/>
    </row>
    <row r="2998" ht="15.75">
      <c r="J2998" s="270"/>
    </row>
    <row r="2999" ht="15.75">
      <c r="J2999" s="270"/>
    </row>
    <row r="3000" ht="15.75">
      <c r="J3000" s="270"/>
    </row>
    <row r="3001" ht="15.75">
      <c r="J3001" s="270"/>
    </row>
    <row r="3002" ht="15.75">
      <c r="J3002" s="270"/>
    </row>
    <row r="3003" ht="15.75">
      <c r="J3003" s="270"/>
    </row>
    <row r="3004" ht="15.75">
      <c r="J3004" s="270"/>
    </row>
    <row r="3005" ht="15.75">
      <c r="J3005" s="270"/>
    </row>
    <row r="3006" ht="15.75">
      <c r="J3006" s="270"/>
    </row>
    <row r="3007" ht="15.75">
      <c r="J3007" s="270"/>
    </row>
    <row r="3008" ht="15.75">
      <c r="J3008" s="270"/>
    </row>
    <row r="3009" ht="15.75">
      <c r="J3009" s="270"/>
    </row>
    <row r="3010" ht="15.75">
      <c r="J3010" s="270"/>
    </row>
    <row r="3011" ht="15.75">
      <c r="J3011" s="270"/>
    </row>
    <row r="3012" ht="15.75">
      <c r="J3012" s="270"/>
    </row>
    <row r="3013" ht="15.75">
      <c r="J3013" s="270"/>
    </row>
    <row r="3014" ht="15.75">
      <c r="J3014" s="270"/>
    </row>
    <row r="3015" ht="15.75">
      <c r="J3015" s="270"/>
    </row>
    <row r="3016" ht="15.75">
      <c r="J3016" s="270"/>
    </row>
    <row r="3017" ht="15.75">
      <c r="J3017" s="270"/>
    </row>
    <row r="3018" ht="15.75">
      <c r="J3018" s="270"/>
    </row>
    <row r="3019" ht="15.75">
      <c r="J3019" s="270"/>
    </row>
    <row r="3020" ht="15.75">
      <c r="J3020" s="270"/>
    </row>
    <row r="3021" ht="15.75">
      <c r="J3021" s="270"/>
    </row>
    <row r="3022" ht="15.75">
      <c r="J3022" s="270"/>
    </row>
    <row r="3023" ht="15.75">
      <c r="J3023" s="270"/>
    </row>
    <row r="3024" ht="15.75">
      <c r="J3024" s="270"/>
    </row>
    <row r="3025" ht="15.75">
      <c r="J3025" s="270"/>
    </row>
    <row r="3026" ht="15.75">
      <c r="J3026" s="270"/>
    </row>
    <row r="3027" ht="15.75">
      <c r="J3027" s="270"/>
    </row>
    <row r="3028" ht="15.75">
      <c r="J3028" s="270"/>
    </row>
    <row r="3029" ht="15.75">
      <c r="J3029" s="270"/>
    </row>
    <row r="3030" ht="15.75">
      <c r="J3030" s="270"/>
    </row>
    <row r="3031" ht="15.75">
      <c r="J3031" s="270"/>
    </row>
    <row r="3032" ht="15.75">
      <c r="J3032" s="270"/>
    </row>
    <row r="3033" ht="15.75">
      <c r="J3033" s="270"/>
    </row>
    <row r="3034" ht="15.75">
      <c r="J3034" s="270"/>
    </row>
    <row r="3035" ht="15.75">
      <c r="J3035" s="270"/>
    </row>
    <row r="3036" ht="15.75">
      <c r="J3036" s="270"/>
    </row>
    <row r="3037" ht="15.75">
      <c r="J3037" s="270"/>
    </row>
    <row r="3038" ht="15.75">
      <c r="J3038" s="270"/>
    </row>
    <row r="3039" ht="15.75">
      <c r="J3039" s="270"/>
    </row>
    <row r="3040" ht="15.75">
      <c r="J3040" s="270"/>
    </row>
    <row r="3041" ht="15.75">
      <c r="J3041" s="270"/>
    </row>
    <row r="3042" ht="15.75">
      <c r="J3042" s="270"/>
    </row>
    <row r="3043" ht="15.75">
      <c r="J3043" s="270"/>
    </row>
    <row r="3044" ht="15.75">
      <c r="J3044" s="270"/>
    </row>
    <row r="3045" ht="15.75">
      <c r="J3045" s="270"/>
    </row>
    <row r="3046" ht="15.75">
      <c r="J3046" s="270"/>
    </row>
    <row r="3047" ht="15.75">
      <c r="J3047" s="270"/>
    </row>
    <row r="3048" ht="15.75">
      <c r="J3048" s="270"/>
    </row>
    <row r="3049" ht="15.75">
      <c r="J3049" s="270"/>
    </row>
    <row r="3050" ht="15.75">
      <c r="J3050" s="270"/>
    </row>
    <row r="3051" ht="15.75">
      <c r="J3051" s="270"/>
    </row>
    <row r="3052" ht="15.75">
      <c r="J3052" s="270"/>
    </row>
    <row r="3053" ht="15.75">
      <c r="J3053" s="270"/>
    </row>
    <row r="3054" ht="15.75">
      <c r="J3054" s="270"/>
    </row>
    <row r="3055" ht="15.75">
      <c r="J3055" s="270"/>
    </row>
    <row r="3056" ht="15.75">
      <c r="J3056" s="270"/>
    </row>
    <row r="3057" ht="15.75">
      <c r="J3057" s="270"/>
    </row>
    <row r="3058" ht="15.75">
      <c r="J3058" s="270"/>
    </row>
    <row r="3059" ht="15.75">
      <c r="J3059" s="270"/>
    </row>
    <row r="3060" ht="15.75">
      <c r="J3060" s="270"/>
    </row>
    <row r="3061" ht="15.75">
      <c r="J3061" s="270"/>
    </row>
    <row r="3062" ht="15.75">
      <c r="J3062" s="270"/>
    </row>
    <row r="3063" ht="15.75">
      <c r="J3063" s="270"/>
    </row>
    <row r="3064" ht="15.75">
      <c r="J3064" s="270"/>
    </row>
    <row r="3065" ht="15.75">
      <c r="J3065" s="270"/>
    </row>
    <row r="3066" ht="15.75">
      <c r="J3066" s="270"/>
    </row>
    <row r="3067" ht="15.75">
      <c r="J3067" s="270"/>
    </row>
    <row r="3068" ht="15.75">
      <c r="J3068" s="270"/>
    </row>
    <row r="3069" ht="15.75">
      <c r="J3069" s="270"/>
    </row>
    <row r="3070" ht="15.75">
      <c r="J3070" s="270"/>
    </row>
    <row r="3071" ht="15.75">
      <c r="J3071" s="270"/>
    </row>
    <row r="3072" ht="15.75">
      <c r="J3072" s="270"/>
    </row>
    <row r="3073" ht="15.75">
      <c r="J3073" s="270"/>
    </row>
    <row r="3074" ht="15.75">
      <c r="J3074" s="270"/>
    </row>
    <row r="3075" ht="15.75">
      <c r="J3075" s="270"/>
    </row>
    <row r="3076" ht="15.75">
      <c r="J3076" s="270"/>
    </row>
    <row r="3077" ht="15.75">
      <c r="J3077" s="270"/>
    </row>
    <row r="3078" ht="15.75">
      <c r="J3078" s="270"/>
    </row>
    <row r="3079" ht="15.75">
      <c r="J3079" s="270"/>
    </row>
    <row r="3080" ht="15.75">
      <c r="J3080" s="270"/>
    </row>
    <row r="3081" ht="15.75">
      <c r="J3081" s="270"/>
    </row>
    <row r="3082" ht="15.75">
      <c r="J3082" s="270"/>
    </row>
    <row r="3083" ht="15.75">
      <c r="J3083" s="270"/>
    </row>
    <row r="3084" ht="15.75">
      <c r="J3084" s="270"/>
    </row>
    <row r="3085" ht="15.75">
      <c r="J3085" s="270"/>
    </row>
    <row r="3086" ht="15.75">
      <c r="J3086" s="270"/>
    </row>
    <row r="3087" ht="15.75">
      <c r="J3087" s="270"/>
    </row>
    <row r="3088" ht="15.75">
      <c r="J3088" s="270"/>
    </row>
    <row r="3089" ht="15.75">
      <c r="J3089" s="270"/>
    </row>
    <row r="3090" ht="15.75">
      <c r="J3090" s="270"/>
    </row>
    <row r="3091" ht="15.75">
      <c r="J3091" s="270"/>
    </row>
    <row r="3092" ht="15.75">
      <c r="J3092" s="270"/>
    </row>
    <row r="3093" ht="15.75">
      <c r="J3093" s="270"/>
    </row>
    <row r="3094" ht="15.75">
      <c r="J3094" s="270"/>
    </row>
    <row r="3095" ht="15.75">
      <c r="J3095" s="270"/>
    </row>
    <row r="3096" ht="15.75">
      <c r="J3096" s="270"/>
    </row>
    <row r="3097" ht="15.75">
      <c r="J3097" s="270"/>
    </row>
    <row r="3098" ht="15.75">
      <c r="J3098" s="270"/>
    </row>
    <row r="3099" ht="15.75">
      <c r="J3099" s="270"/>
    </row>
    <row r="3100" ht="15.75">
      <c r="J3100" s="270"/>
    </row>
    <row r="3101" ht="15.75">
      <c r="J3101" s="270"/>
    </row>
    <row r="3102" ht="15.75">
      <c r="J3102" s="270"/>
    </row>
    <row r="3103" ht="15.75">
      <c r="J3103" s="270"/>
    </row>
    <row r="3104" ht="15.75">
      <c r="J3104" s="270"/>
    </row>
    <row r="3105" ht="15.75">
      <c r="J3105" s="270"/>
    </row>
    <row r="3106" ht="15.75">
      <c r="J3106" s="270"/>
    </row>
    <row r="3107" ht="15.75">
      <c r="J3107" s="270"/>
    </row>
    <row r="3108" ht="15.75">
      <c r="J3108" s="270"/>
    </row>
    <row r="3109" ht="15.75">
      <c r="J3109" s="270"/>
    </row>
    <row r="3110" ht="15.75">
      <c r="J3110" s="270"/>
    </row>
    <row r="3111" ht="15.75">
      <c r="J3111" s="270"/>
    </row>
    <row r="3112" ht="15.75">
      <c r="J3112" s="270"/>
    </row>
    <row r="3113" ht="15.75">
      <c r="J3113" s="270"/>
    </row>
    <row r="3114" ht="15.75">
      <c r="J3114" s="270"/>
    </row>
    <row r="3115" ht="15.75">
      <c r="J3115" s="270"/>
    </row>
    <row r="3116" ht="15.75">
      <c r="J3116" s="270"/>
    </row>
    <row r="3117" ht="15.75">
      <c r="J3117" s="270"/>
    </row>
    <row r="3118" ht="15.75">
      <c r="J3118" s="270"/>
    </row>
    <row r="3119" ht="15.75">
      <c r="J3119" s="270"/>
    </row>
    <row r="3120" ht="15.75">
      <c r="J3120" s="270"/>
    </row>
    <row r="3121" ht="15.75">
      <c r="J3121" s="270"/>
    </row>
    <row r="3122" ht="15.75">
      <c r="J3122" s="270"/>
    </row>
    <row r="3123" ht="15.75">
      <c r="J3123" s="270"/>
    </row>
    <row r="3124" ht="15.75">
      <c r="J3124" s="270"/>
    </row>
    <row r="3125" ht="15.75">
      <c r="J3125" s="270"/>
    </row>
    <row r="3126" ht="15.75">
      <c r="J3126" s="270"/>
    </row>
    <row r="3127" ht="15.75">
      <c r="J3127" s="270"/>
    </row>
    <row r="3128" ht="15.75">
      <c r="J3128" s="270"/>
    </row>
    <row r="3129" ht="15.75">
      <c r="J3129" s="270"/>
    </row>
    <row r="3130" ht="15.75">
      <c r="J3130" s="270"/>
    </row>
    <row r="3131" ht="15.75">
      <c r="J3131" s="270"/>
    </row>
    <row r="3132" ht="15.75">
      <c r="J3132" s="270"/>
    </row>
    <row r="3133" ht="15.75">
      <c r="J3133" s="270"/>
    </row>
    <row r="3134" ht="15.75">
      <c r="J3134" s="270"/>
    </row>
    <row r="3135" ht="15.75">
      <c r="J3135" s="270"/>
    </row>
    <row r="3136" ht="15.75">
      <c r="J3136" s="270"/>
    </row>
    <row r="3137" ht="15.75">
      <c r="J3137" s="270"/>
    </row>
    <row r="3138" ht="15.75">
      <c r="J3138" s="270"/>
    </row>
    <row r="3139" ht="15.75">
      <c r="J3139" s="270"/>
    </row>
    <row r="3140" ht="15.75">
      <c r="J3140" s="270"/>
    </row>
    <row r="3141" ht="15.75">
      <c r="J3141" s="270"/>
    </row>
    <row r="3142" ht="15.75">
      <c r="J3142" s="270"/>
    </row>
    <row r="3143" ht="15.75">
      <c r="J3143" s="270"/>
    </row>
    <row r="3144" ht="15.75">
      <c r="J3144" s="270"/>
    </row>
    <row r="3145" ht="15.75">
      <c r="J3145" s="270"/>
    </row>
    <row r="3146" ht="15.75">
      <c r="J3146" s="270"/>
    </row>
    <row r="3147" ht="15.75">
      <c r="J3147" s="270"/>
    </row>
    <row r="3148" ht="15.75">
      <c r="J3148" s="270"/>
    </row>
    <row r="3149" ht="15.75">
      <c r="J3149" s="270"/>
    </row>
    <row r="3150" ht="15.75">
      <c r="J3150" s="270"/>
    </row>
    <row r="3151" ht="15.75">
      <c r="J3151" s="270"/>
    </row>
    <row r="3152" ht="15.75">
      <c r="J3152" s="270"/>
    </row>
    <row r="3153" ht="15.75">
      <c r="J3153" s="270"/>
    </row>
    <row r="3154" ht="15.75">
      <c r="J3154" s="270"/>
    </row>
    <row r="3155" ht="15.75">
      <c r="J3155" s="270"/>
    </row>
    <row r="3156" ht="15.75">
      <c r="J3156" s="270"/>
    </row>
    <row r="3157" ht="15.75">
      <c r="J3157" s="270"/>
    </row>
    <row r="3158" ht="15.75">
      <c r="J3158" s="270"/>
    </row>
    <row r="3159" ht="15.75">
      <c r="J3159" s="270"/>
    </row>
    <row r="3160" ht="15.75">
      <c r="J3160" s="270"/>
    </row>
    <row r="3161" ht="15.75">
      <c r="J3161" s="270"/>
    </row>
    <row r="3162" ht="15.75">
      <c r="J3162" s="270"/>
    </row>
    <row r="3163" ht="15.75">
      <c r="J3163" s="270"/>
    </row>
    <row r="3164" ht="15.75">
      <c r="J3164" s="270"/>
    </row>
    <row r="3165" ht="15.75">
      <c r="J3165" s="270"/>
    </row>
    <row r="3166" ht="15.75">
      <c r="J3166" s="270"/>
    </row>
    <row r="3167" ht="15.75">
      <c r="J3167" s="270"/>
    </row>
    <row r="3168" ht="15.75">
      <c r="J3168" s="270"/>
    </row>
    <row r="3169" ht="15.75">
      <c r="J3169" s="270"/>
    </row>
    <row r="3170" ht="15.75">
      <c r="J3170" s="270"/>
    </row>
    <row r="3171" ht="15.75">
      <c r="J3171" s="270"/>
    </row>
    <row r="3172" ht="15.75">
      <c r="J3172" s="270"/>
    </row>
    <row r="3173" ht="15.75">
      <c r="J3173" s="270"/>
    </row>
    <row r="3174" ht="15.75">
      <c r="J3174" s="270"/>
    </row>
    <row r="3175" ht="15.75">
      <c r="J3175" s="270"/>
    </row>
    <row r="3176" ht="15.75">
      <c r="J3176" s="270"/>
    </row>
    <row r="3177" ht="15.75">
      <c r="J3177" s="270"/>
    </row>
    <row r="3178" ht="15.75">
      <c r="J3178" s="270"/>
    </row>
    <row r="3179" ht="15.75">
      <c r="J3179" s="270"/>
    </row>
    <row r="3180" ht="15.75">
      <c r="J3180" s="270"/>
    </row>
    <row r="3181" ht="15.75">
      <c r="J3181" s="270"/>
    </row>
    <row r="3182" ht="15.75">
      <c r="J3182" s="270"/>
    </row>
    <row r="3183" ht="15.75">
      <c r="J3183" s="270"/>
    </row>
    <row r="3184" ht="15.75">
      <c r="J3184" s="270"/>
    </row>
    <row r="3185" ht="15.75">
      <c r="J3185" s="270"/>
    </row>
    <row r="3186" ht="15.75">
      <c r="J3186" s="270"/>
    </row>
    <row r="3187" ht="15.75">
      <c r="J3187" s="270"/>
    </row>
    <row r="3188" ht="15.75">
      <c r="J3188" s="270"/>
    </row>
    <row r="3189" ht="15.75">
      <c r="J3189" s="270"/>
    </row>
    <row r="3190" ht="15.75">
      <c r="J3190" s="270"/>
    </row>
    <row r="3191" ht="15.75">
      <c r="J3191" s="270"/>
    </row>
    <row r="3192" ht="15.75">
      <c r="J3192" s="270"/>
    </row>
    <row r="3193" ht="15.75">
      <c r="J3193" s="270"/>
    </row>
    <row r="3194" ht="15.75">
      <c r="J3194" s="270"/>
    </row>
    <row r="3195" ht="15.75">
      <c r="J3195" s="270"/>
    </row>
    <row r="3196" ht="15.75">
      <c r="J3196" s="270"/>
    </row>
    <row r="3197" ht="15.75">
      <c r="J3197" s="270"/>
    </row>
    <row r="3198" ht="15.75">
      <c r="J3198" s="270"/>
    </row>
    <row r="3199" ht="15.75">
      <c r="J3199" s="270"/>
    </row>
    <row r="3200" ht="15.75">
      <c r="J3200" s="270"/>
    </row>
    <row r="3201" ht="15.75">
      <c r="J3201" s="270"/>
    </row>
    <row r="3202" ht="15.75">
      <c r="J3202" s="270"/>
    </row>
    <row r="3203" ht="15.75">
      <c r="J3203" s="270"/>
    </row>
    <row r="3204" ht="15.75">
      <c r="J3204" s="270"/>
    </row>
    <row r="3205" ht="15.75">
      <c r="J3205" s="270"/>
    </row>
    <row r="3206" ht="15.75">
      <c r="J3206" s="270"/>
    </row>
    <row r="3207" ht="15.75">
      <c r="J3207" s="270"/>
    </row>
    <row r="3208" ht="15.75">
      <c r="J3208" s="270"/>
    </row>
    <row r="3209" ht="15.75">
      <c r="J3209" s="270"/>
    </row>
    <row r="3210" ht="15.75">
      <c r="J3210" s="270"/>
    </row>
    <row r="3211" ht="15.75">
      <c r="J3211" s="270"/>
    </row>
    <row r="3212" ht="15.75">
      <c r="J3212" s="270"/>
    </row>
    <row r="3213" ht="15.75">
      <c r="J3213" s="270"/>
    </row>
    <row r="3214" ht="15.75">
      <c r="J3214" s="270"/>
    </row>
    <row r="3215" ht="15.75">
      <c r="J3215" s="270"/>
    </row>
    <row r="3216" ht="15.75">
      <c r="J3216" s="270"/>
    </row>
    <row r="3217" ht="15.75">
      <c r="J3217" s="270"/>
    </row>
    <row r="3218" ht="15.75">
      <c r="J3218" s="270"/>
    </row>
    <row r="3219" ht="15.75">
      <c r="J3219" s="270"/>
    </row>
    <row r="3220" ht="15.75">
      <c r="J3220" s="270"/>
    </row>
    <row r="3221" ht="15.75">
      <c r="J3221" s="270"/>
    </row>
    <row r="3222" ht="15.75">
      <c r="J3222" s="270"/>
    </row>
    <row r="3223" ht="15.75">
      <c r="J3223" s="270"/>
    </row>
    <row r="3224" ht="15.75">
      <c r="J3224" s="270"/>
    </row>
    <row r="3225" ht="15.75">
      <c r="J3225" s="270"/>
    </row>
    <row r="3226" ht="15.75">
      <c r="J3226" s="270"/>
    </row>
    <row r="3227" ht="15.75">
      <c r="J3227" s="270"/>
    </row>
    <row r="3228" ht="15.75">
      <c r="J3228" s="270"/>
    </row>
    <row r="3229" ht="15.75">
      <c r="J3229" s="270"/>
    </row>
    <row r="3230" ht="15.75">
      <c r="J3230" s="270"/>
    </row>
    <row r="3231" ht="15.75">
      <c r="J3231" s="270"/>
    </row>
    <row r="3232" ht="15.75">
      <c r="J3232" s="270"/>
    </row>
    <row r="3233" ht="15.75">
      <c r="J3233" s="270"/>
    </row>
    <row r="3234" ht="15.75">
      <c r="J3234" s="270"/>
    </row>
    <row r="3235" ht="15.75">
      <c r="J3235" s="270"/>
    </row>
    <row r="3236" ht="15.75">
      <c r="J3236" s="270"/>
    </row>
    <row r="3237" ht="15.75">
      <c r="J3237" s="270"/>
    </row>
    <row r="3238" ht="15.75">
      <c r="J3238" s="270"/>
    </row>
    <row r="3239" ht="15.75">
      <c r="J3239" s="270"/>
    </row>
    <row r="3240" ht="15.75">
      <c r="J3240" s="270"/>
    </row>
    <row r="3241" ht="15.75">
      <c r="J3241" s="270"/>
    </row>
    <row r="3242" ht="15.75">
      <c r="J3242" s="270"/>
    </row>
    <row r="3243" ht="15.75">
      <c r="J3243" s="270"/>
    </row>
    <row r="3244" ht="15.75">
      <c r="J3244" s="270"/>
    </row>
    <row r="3245" ht="15.75">
      <c r="J3245" s="270"/>
    </row>
    <row r="3246" ht="15.75">
      <c r="J3246" s="270"/>
    </row>
    <row r="3247" ht="15.75">
      <c r="J3247" s="270"/>
    </row>
    <row r="3248" ht="15.75">
      <c r="J3248" s="270"/>
    </row>
    <row r="3249" ht="15.75">
      <c r="J3249" s="270"/>
    </row>
    <row r="3250" ht="15.75">
      <c r="J3250" s="270"/>
    </row>
    <row r="3251" ht="15.75">
      <c r="J3251" s="270"/>
    </row>
    <row r="3252" ht="15.75">
      <c r="J3252" s="270"/>
    </row>
    <row r="3253" ht="15.75">
      <c r="J3253" s="270"/>
    </row>
    <row r="3254" ht="15.75">
      <c r="J3254" s="270"/>
    </row>
    <row r="3255" ht="15.75">
      <c r="J3255" s="270"/>
    </row>
    <row r="3256" ht="15.75">
      <c r="J3256" s="270"/>
    </row>
    <row r="3257" ht="15.75">
      <c r="J3257" s="270"/>
    </row>
    <row r="3258" ht="15.75">
      <c r="J3258" s="270"/>
    </row>
    <row r="3259" ht="15.75">
      <c r="J3259" s="270"/>
    </row>
    <row r="3260" ht="15.75">
      <c r="J3260" s="270"/>
    </row>
    <row r="3261" ht="15.75">
      <c r="J3261" s="270"/>
    </row>
    <row r="3262" ht="15.75">
      <c r="J3262" s="270"/>
    </row>
    <row r="3263" ht="15.75">
      <c r="J3263" s="270"/>
    </row>
    <row r="3264" ht="15.75">
      <c r="J3264" s="270"/>
    </row>
    <row r="3265" ht="15.75">
      <c r="J3265" s="270"/>
    </row>
    <row r="3266" ht="15.75">
      <c r="J3266" s="270"/>
    </row>
    <row r="3267" ht="15.75">
      <c r="J3267" s="270"/>
    </row>
    <row r="3268" ht="15.75">
      <c r="J3268" s="270"/>
    </row>
    <row r="3269" ht="15.75">
      <c r="J3269" s="270"/>
    </row>
    <row r="3270" ht="15.75">
      <c r="J3270" s="270"/>
    </row>
    <row r="3271" ht="15.75">
      <c r="J3271" s="270"/>
    </row>
    <row r="3272" ht="15.75">
      <c r="J3272" s="270"/>
    </row>
    <row r="3273" ht="15.75">
      <c r="J3273" s="270"/>
    </row>
    <row r="3274" ht="15.75">
      <c r="J3274" s="270"/>
    </row>
    <row r="3275" ht="15.75">
      <c r="J3275" s="270"/>
    </row>
    <row r="3276" ht="15.75">
      <c r="J3276" s="270"/>
    </row>
    <row r="3277" ht="15.75">
      <c r="J3277" s="270"/>
    </row>
    <row r="3278" ht="15.75">
      <c r="J3278" s="270"/>
    </row>
    <row r="3279" ht="15.75">
      <c r="J3279" s="270"/>
    </row>
    <row r="3280" ht="15.75">
      <c r="J3280" s="270"/>
    </row>
    <row r="3281" ht="15.75">
      <c r="J3281" s="270"/>
    </row>
    <row r="3282" ht="15.75">
      <c r="J3282" s="270"/>
    </row>
    <row r="3283" ht="15.75">
      <c r="J3283" s="270"/>
    </row>
    <row r="3284" ht="15.75">
      <c r="J3284" s="270"/>
    </row>
    <row r="3285" ht="15.75">
      <c r="J3285" s="270"/>
    </row>
    <row r="3286" ht="15.75">
      <c r="J3286" s="270"/>
    </row>
    <row r="3287" ht="15.75">
      <c r="J3287" s="270"/>
    </row>
    <row r="3288" ht="15.75">
      <c r="J3288" s="270"/>
    </row>
    <row r="3289" ht="15.75">
      <c r="J3289" s="270"/>
    </row>
    <row r="3290" ht="15.75">
      <c r="J3290" s="270"/>
    </row>
    <row r="3291" ht="15.75">
      <c r="J3291" s="270"/>
    </row>
    <row r="3292" ht="15.75">
      <c r="J3292" s="270"/>
    </row>
    <row r="3293" ht="15.75">
      <c r="J3293" s="270"/>
    </row>
    <row r="3294" ht="15.75">
      <c r="J3294" s="270"/>
    </row>
    <row r="3295" ht="15.75">
      <c r="J3295" s="270"/>
    </row>
    <row r="3296" ht="15.75">
      <c r="J3296" s="270"/>
    </row>
    <row r="3297" ht="15.75">
      <c r="J3297" s="270"/>
    </row>
    <row r="3298" ht="15.75">
      <c r="J3298" s="270"/>
    </row>
    <row r="3299" ht="15.75">
      <c r="J3299" s="270"/>
    </row>
    <row r="3300" ht="15.75">
      <c r="J3300" s="270"/>
    </row>
    <row r="3301" ht="15.75">
      <c r="J3301" s="270"/>
    </row>
    <row r="3302" ht="15.75">
      <c r="J3302" s="270"/>
    </row>
    <row r="3303" ht="15.75">
      <c r="J3303" s="270"/>
    </row>
    <row r="3304" ht="15.75">
      <c r="J3304" s="270"/>
    </row>
    <row r="3305" ht="15.75">
      <c r="J3305" s="270"/>
    </row>
    <row r="3306" ht="15.75">
      <c r="J3306" s="270"/>
    </row>
    <row r="3307" ht="15.75">
      <c r="J3307" s="270"/>
    </row>
    <row r="3308" ht="15.75">
      <c r="J3308" s="270"/>
    </row>
    <row r="3309" ht="15.75">
      <c r="J3309" s="270"/>
    </row>
    <row r="3310" ht="15.75">
      <c r="J3310" s="270"/>
    </row>
    <row r="3311" ht="15.75">
      <c r="J3311" s="270"/>
    </row>
    <row r="3312" ht="15.75">
      <c r="J3312" s="270"/>
    </row>
    <row r="3313" ht="15.75">
      <c r="J3313" s="270"/>
    </row>
    <row r="3314" ht="15.75">
      <c r="J3314" s="270"/>
    </row>
    <row r="3315" ht="15.75">
      <c r="J3315" s="270"/>
    </row>
    <row r="3316" ht="15.75">
      <c r="J3316" s="270"/>
    </row>
    <row r="3317" ht="15.75">
      <c r="J3317" s="270"/>
    </row>
    <row r="3318" ht="15.75">
      <c r="J3318" s="270"/>
    </row>
    <row r="3319" ht="15.75">
      <c r="J3319" s="270"/>
    </row>
    <row r="3320" ht="15.75">
      <c r="J3320" s="270"/>
    </row>
    <row r="3321" ht="15.75">
      <c r="J3321" s="270"/>
    </row>
    <row r="3322" ht="15.75">
      <c r="J3322" s="270"/>
    </row>
    <row r="3323" ht="15.75">
      <c r="J3323" s="270"/>
    </row>
    <row r="3324" ht="15.75">
      <c r="J3324" s="270"/>
    </row>
  </sheetData>
  <sheetProtection/>
  <mergeCells count="1">
    <mergeCell ref="B1:J1"/>
  </mergeCells>
  <conditionalFormatting sqref="H19:I19 H21:I21 H31:I31 H39:I41">
    <cfRule type="cellIs" priority="1" dxfId="1" operator="notEqual" stopIfTrue="1">
      <formula>J19</formula>
    </cfRule>
  </conditionalFormatting>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dimension ref="A1:A38"/>
  <sheetViews>
    <sheetView zoomScalePageLayoutView="0" workbookViewId="0" topLeftCell="A11">
      <selection activeCell="A30" sqref="A30"/>
    </sheetView>
  </sheetViews>
  <sheetFormatPr defaultColWidth="8.88671875" defaultRowHeight="15"/>
  <sheetData>
    <row r="1" ht="15">
      <c r="A1" t="s">
        <v>425</v>
      </c>
    </row>
    <row r="3" ht="15">
      <c r="A3" s="595" t="s">
        <v>456</v>
      </c>
    </row>
    <row r="4" ht="15">
      <c r="A4" s="595" t="s">
        <v>445</v>
      </c>
    </row>
    <row r="5" ht="15">
      <c r="A5" s="595"/>
    </row>
    <row r="6" ht="15">
      <c r="A6" s="595" t="s">
        <v>436</v>
      </c>
    </row>
    <row r="7" ht="15">
      <c r="A7" t="s">
        <v>450</v>
      </c>
    </row>
    <row r="9" ht="15">
      <c r="A9" t="s">
        <v>451</v>
      </c>
    </row>
    <row r="11" ht="15">
      <c r="A11" t="s">
        <v>426</v>
      </c>
    </row>
    <row r="12" ht="15">
      <c r="A12" t="s">
        <v>427</v>
      </c>
    </row>
    <row r="14" ht="15">
      <c r="A14" s="595" t="s">
        <v>437</v>
      </c>
    </row>
    <row r="15" ht="15">
      <c r="A15" s="595" t="s">
        <v>438</v>
      </c>
    </row>
    <row r="16" ht="15">
      <c r="A16" s="595" t="s">
        <v>439</v>
      </c>
    </row>
    <row r="17" ht="15">
      <c r="A17" s="595"/>
    </row>
    <row r="18" ht="15">
      <c r="A18" s="595" t="s">
        <v>440</v>
      </c>
    </row>
    <row r="19" ht="15">
      <c r="A19" s="595" t="s">
        <v>441</v>
      </c>
    </row>
    <row r="20" ht="15">
      <c r="A20" s="595" t="s">
        <v>442</v>
      </c>
    </row>
    <row r="21" s="595" customFormat="1" ht="15"/>
    <row r="22" ht="15">
      <c r="A22" s="595" t="s">
        <v>457</v>
      </c>
    </row>
    <row r="23" ht="15">
      <c r="A23" s="595" t="s">
        <v>430</v>
      </c>
    </row>
    <row r="24" ht="15">
      <c r="A24" s="595" t="s">
        <v>431</v>
      </c>
    </row>
    <row r="25" ht="15">
      <c r="A25" s="595" t="s">
        <v>444</v>
      </c>
    </row>
    <row r="26" ht="15">
      <c r="A26" s="595" t="s">
        <v>432</v>
      </c>
    </row>
    <row r="27" ht="15">
      <c r="A27" s="595"/>
    </row>
    <row r="28" ht="15">
      <c r="A28" s="595" t="s">
        <v>446</v>
      </c>
    </row>
    <row r="29" ht="15">
      <c r="A29" s="595" t="s">
        <v>458</v>
      </c>
    </row>
    <row r="30" ht="15">
      <c r="A30" s="595"/>
    </row>
    <row r="31" ht="15">
      <c r="A31" s="595" t="s">
        <v>433</v>
      </c>
    </row>
    <row r="32" ht="15">
      <c r="A32" s="595" t="s">
        <v>434</v>
      </c>
    </row>
    <row r="33" ht="15">
      <c r="A33" s="595" t="s">
        <v>435</v>
      </c>
    </row>
    <row r="34" ht="15">
      <c r="A34" s="595"/>
    </row>
    <row r="35" ht="15">
      <c r="A35" s="595" t="s">
        <v>443</v>
      </c>
    </row>
    <row r="36" ht="15">
      <c r="A36" s="595"/>
    </row>
    <row r="37" ht="15">
      <c r="A37" t="s">
        <v>428</v>
      </c>
    </row>
    <row r="38" ht="15">
      <c r="A38" t="s">
        <v>429</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51"/>
    <pageSetUpPr fitToPage="1"/>
  </sheetPr>
  <dimension ref="A1:AI90"/>
  <sheetViews>
    <sheetView tabSelected="1" zoomScale="75" zoomScaleNormal="75" zoomScalePageLayoutView="0" workbookViewId="0" topLeftCell="C22">
      <selection activeCell="E5" sqref="E5"/>
    </sheetView>
  </sheetViews>
  <sheetFormatPr defaultColWidth="8.88671875" defaultRowHeight="15"/>
  <cols>
    <col min="1" max="1" width="22.4453125" style="497" hidden="1" customWidth="1"/>
    <col min="2" max="2" width="25.21484375" style="497" hidden="1" customWidth="1"/>
    <col min="3" max="3" width="60.21484375" style="497" customWidth="1"/>
    <col min="4" max="4" width="8.10546875" style="522" customWidth="1"/>
    <col min="5" max="5" width="6.88671875" style="527" customWidth="1"/>
    <col min="6" max="6" width="7.4453125" style="528" customWidth="1"/>
    <col min="7" max="7" width="14.4453125" style="528" customWidth="1"/>
    <col min="8" max="8" width="14.6640625" style="542" customWidth="1"/>
    <col min="9" max="9" width="11.99609375" style="503" customWidth="1"/>
    <col min="10" max="10" width="11.10546875" style="588" customWidth="1"/>
    <col min="11" max="11" width="10.99609375" style="515" customWidth="1"/>
    <col min="12" max="12" width="37.99609375" style="504" customWidth="1"/>
    <col min="13" max="13" width="1.2265625" style="504" customWidth="1"/>
    <col min="14" max="14" width="41.21484375" style="505" customWidth="1"/>
    <col min="15" max="15" width="8.88671875" style="506" customWidth="1"/>
    <col min="16" max="35" width="8.88671875" style="507" customWidth="1"/>
    <col min="36" max="16384" width="8.88671875" style="497" customWidth="1"/>
  </cols>
  <sheetData>
    <row r="1" spans="2:9" ht="56.25" customHeight="1">
      <c r="B1" s="547"/>
      <c r="C1" s="587" t="s">
        <v>452</v>
      </c>
      <c r="D1" s="548"/>
      <c r="E1" s="500"/>
      <c r="F1" s="501"/>
      <c r="G1" s="501"/>
      <c r="H1" s="502"/>
      <c r="I1" s="593"/>
    </row>
    <row r="2" spans="3:9" ht="15.75">
      <c r="C2" s="508"/>
      <c r="D2" s="499"/>
      <c r="E2" s="500"/>
      <c r="F2" s="501"/>
      <c r="G2" s="501"/>
      <c r="H2" s="502"/>
      <c r="I2" s="593"/>
    </row>
    <row r="3" spans="1:35" s="509" customFormat="1" ht="34.5" customHeight="1">
      <c r="A3" s="509" t="s">
        <v>0</v>
      </c>
      <c r="B3" s="509" t="s">
        <v>25</v>
      </c>
      <c r="C3" s="498" t="s">
        <v>0</v>
      </c>
      <c r="D3" s="510" t="s">
        <v>408</v>
      </c>
      <c r="E3" s="510" t="s">
        <v>397</v>
      </c>
      <c r="F3" s="498" t="s">
        <v>398</v>
      </c>
      <c r="G3" s="511"/>
      <c r="H3" s="592" t="s">
        <v>399</v>
      </c>
      <c r="I3" s="594"/>
      <c r="J3" s="588"/>
      <c r="K3" s="515"/>
      <c r="L3" s="512"/>
      <c r="M3" s="512"/>
      <c r="N3" s="512"/>
      <c r="O3" s="512"/>
      <c r="P3" s="513"/>
      <c r="Q3" s="513"/>
      <c r="R3" s="513"/>
      <c r="S3" s="513"/>
      <c r="T3" s="513"/>
      <c r="U3" s="513"/>
      <c r="V3" s="513"/>
      <c r="W3" s="513"/>
      <c r="X3" s="513"/>
      <c r="Y3" s="513"/>
      <c r="Z3" s="513"/>
      <c r="AA3" s="513"/>
      <c r="AB3" s="513"/>
      <c r="AC3" s="513"/>
      <c r="AD3" s="513"/>
      <c r="AE3" s="513"/>
      <c r="AF3" s="513"/>
      <c r="AG3" s="513"/>
      <c r="AH3" s="513"/>
      <c r="AI3" s="513"/>
    </row>
    <row r="4" spans="1:14" ht="15.75" customHeight="1">
      <c r="A4" s="497" t="s">
        <v>403</v>
      </c>
      <c r="B4" s="497" t="s">
        <v>225</v>
      </c>
      <c r="C4" s="514" t="s">
        <v>447</v>
      </c>
      <c r="D4" s="515">
        <v>76000</v>
      </c>
      <c r="E4" s="516">
        <v>0.05</v>
      </c>
      <c r="F4" s="517">
        <v>12</v>
      </c>
      <c r="G4" s="543"/>
      <c r="H4" s="518">
        <f>D4*E4</f>
        <v>3800</v>
      </c>
      <c r="I4" s="519"/>
      <c r="L4" s="520"/>
      <c r="M4" s="520"/>
      <c r="N4" s="520"/>
    </row>
    <row r="5" spans="1:14" ht="15.75" customHeight="1">
      <c r="A5" s="497" t="s">
        <v>404</v>
      </c>
      <c r="B5" s="497" t="s">
        <v>405</v>
      </c>
      <c r="C5" s="514" t="s">
        <v>448</v>
      </c>
      <c r="D5" s="515">
        <v>65542</v>
      </c>
      <c r="E5" s="516">
        <v>0.1</v>
      </c>
      <c r="F5" s="517">
        <v>12</v>
      </c>
      <c r="G5" s="543"/>
      <c r="H5" s="518">
        <f>D5*E5</f>
        <v>6554</v>
      </c>
      <c r="I5" s="519"/>
      <c r="L5" s="520"/>
      <c r="M5" s="520"/>
      <c r="N5" s="520"/>
    </row>
    <row r="6" spans="1:35" ht="15.75" customHeight="1">
      <c r="A6" s="497" t="s">
        <v>406</v>
      </c>
      <c r="B6" s="497" t="s">
        <v>407</v>
      </c>
      <c r="C6" s="514" t="s">
        <v>449</v>
      </c>
      <c r="D6" s="515">
        <v>54000</v>
      </c>
      <c r="E6" s="516">
        <v>0.15</v>
      </c>
      <c r="F6" s="517">
        <v>6</v>
      </c>
      <c r="G6" s="551"/>
      <c r="H6" s="552">
        <f>((D6*E6)/12)*6</f>
        <v>4050</v>
      </c>
      <c r="I6" s="519"/>
      <c r="L6" s="520"/>
      <c r="M6" s="520"/>
      <c r="N6" s="520"/>
      <c r="Q6" s="497"/>
      <c r="R6" s="497"/>
      <c r="S6" s="497"/>
      <c r="T6" s="497"/>
      <c r="U6" s="497"/>
      <c r="V6" s="497"/>
      <c r="W6" s="497"/>
      <c r="X6" s="497"/>
      <c r="Y6" s="497"/>
      <c r="Z6" s="497"/>
      <c r="AA6" s="497"/>
      <c r="AB6" s="497"/>
      <c r="AC6" s="497"/>
      <c r="AD6" s="497"/>
      <c r="AE6" s="497"/>
      <c r="AF6" s="497"/>
      <c r="AG6" s="497"/>
      <c r="AH6" s="497"/>
      <c r="AI6" s="497"/>
    </row>
    <row r="7" spans="5:35" ht="15.75">
      <c r="E7" s="523"/>
      <c r="F7" s="524"/>
      <c r="G7" s="525" t="s">
        <v>414</v>
      </c>
      <c r="H7" s="526">
        <f>SUM(H4:H6)</f>
        <v>14404</v>
      </c>
      <c r="I7" s="519"/>
      <c r="L7" s="520"/>
      <c r="M7" s="520"/>
      <c r="P7" s="506"/>
      <c r="Q7" s="497"/>
      <c r="R7" s="497"/>
      <c r="S7" s="497"/>
      <c r="T7" s="497"/>
      <c r="U7" s="497"/>
      <c r="V7" s="497"/>
      <c r="W7" s="497"/>
      <c r="X7" s="497"/>
      <c r="Y7" s="497"/>
      <c r="Z7" s="497"/>
      <c r="AA7" s="497"/>
      <c r="AB7" s="497"/>
      <c r="AC7" s="497"/>
      <c r="AD7" s="497"/>
      <c r="AE7" s="497"/>
      <c r="AF7" s="497"/>
      <c r="AG7" s="497"/>
      <c r="AH7" s="497"/>
      <c r="AI7" s="497"/>
    </row>
    <row r="8" spans="8:35" ht="15.75">
      <c r="H8" s="529"/>
      <c r="I8" s="519"/>
      <c r="L8" s="520"/>
      <c r="M8" s="530"/>
      <c r="N8" s="531"/>
      <c r="P8" s="506"/>
      <c r="Q8" s="497"/>
      <c r="R8" s="497"/>
      <c r="S8" s="497"/>
      <c r="T8" s="497"/>
      <c r="U8" s="497"/>
      <c r="V8" s="497"/>
      <c r="W8" s="497"/>
      <c r="X8" s="497"/>
      <c r="Y8" s="497"/>
      <c r="Z8" s="497"/>
      <c r="AA8" s="497"/>
      <c r="AB8" s="497"/>
      <c r="AC8" s="497"/>
      <c r="AD8" s="497"/>
      <c r="AE8" s="497"/>
      <c r="AF8" s="497"/>
      <c r="AG8" s="497"/>
      <c r="AH8" s="497"/>
      <c r="AI8" s="497"/>
    </row>
    <row r="9" spans="3:13" s="569" customFormat="1" ht="31.5">
      <c r="C9" s="570" t="s">
        <v>422</v>
      </c>
      <c r="D9" s="505"/>
      <c r="E9" s="571"/>
      <c r="F9" s="572"/>
      <c r="G9" s="572"/>
      <c r="H9" s="573">
        <f>H7*0.32</f>
        <v>4609</v>
      </c>
      <c r="I9" s="574"/>
      <c r="J9" s="589"/>
      <c r="K9" s="590"/>
      <c r="L9" s="520"/>
      <c r="M9" s="520"/>
    </row>
    <row r="10" spans="3:35" ht="15.75">
      <c r="C10" s="521"/>
      <c r="H10" s="529"/>
      <c r="I10" s="519"/>
      <c r="L10" s="520"/>
      <c r="M10" s="520"/>
      <c r="N10" s="497"/>
      <c r="O10" s="497"/>
      <c r="P10" s="497"/>
      <c r="Q10" s="497"/>
      <c r="R10" s="497"/>
      <c r="S10" s="497"/>
      <c r="T10" s="497"/>
      <c r="U10" s="497"/>
      <c r="V10" s="497"/>
      <c r="W10" s="497"/>
      <c r="X10" s="497"/>
      <c r="Y10" s="497"/>
      <c r="Z10" s="497"/>
      <c r="AA10" s="497"/>
      <c r="AB10" s="497"/>
      <c r="AC10" s="497"/>
      <c r="AD10" s="497"/>
      <c r="AE10" s="497"/>
      <c r="AF10" s="497"/>
      <c r="AG10" s="497"/>
      <c r="AH10" s="497"/>
      <c r="AI10" s="497"/>
    </row>
    <row r="11" spans="3:35" ht="15.75">
      <c r="C11" s="521" t="s">
        <v>409</v>
      </c>
      <c r="H11" s="532">
        <v>0</v>
      </c>
      <c r="I11" s="519"/>
      <c r="L11" s="520"/>
      <c r="M11" s="520"/>
      <c r="N11" s="497"/>
      <c r="O11" s="497"/>
      <c r="P11" s="497"/>
      <c r="Q11" s="497"/>
      <c r="R11" s="497"/>
      <c r="S11" s="497"/>
      <c r="T11" s="497"/>
      <c r="U11" s="497"/>
      <c r="V11" s="497"/>
      <c r="W11" s="497"/>
      <c r="X11" s="497"/>
      <c r="Y11" s="497"/>
      <c r="Z11" s="497"/>
      <c r="AA11" s="497"/>
      <c r="AB11" s="497"/>
      <c r="AC11" s="497"/>
      <c r="AD11" s="497"/>
      <c r="AE11" s="497"/>
      <c r="AF11" s="497"/>
      <c r="AG11" s="497"/>
      <c r="AH11" s="497"/>
      <c r="AI11" s="497"/>
    </row>
    <row r="12" spans="3:35" ht="15.75">
      <c r="C12" s="521"/>
      <c r="H12" s="532"/>
      <c r="I12" s="519"/>
      <c r="L12" s="520"/>
      <c r="M12" s="520"/>
      <c r="N12" s="497"/>
      <c r="O12" s="497"/>
      <c r="P12" s="497"/>
      <c r="Q12" s="497"/>
      <c r="R12" s="497"/>
      <c r="S12" s="497"/>
      <c r="T12" s="497"/>
      <c r="U12" s="497"/>
      <c r="V12" s="497"/>
      <c r="W12" s="497"/>
      <c r="X12" s="497"/>
      <c r="Y12" s="497"/>
      <c r="Z12" s="497"/>
      <c r="AA12" s="497"/>
      <c r="AB12" s="497"/>
      <c r="AC12" s="497"/>
      <c r="AD12" s="497"/>
      <c r="AE12" s="497"/>
      <c r="AF12" s="497"/>
      <c r="AG12" s="497"/>
      <c r="AH12" s="497"/>
      <c r="AI12" s="497"/>
    </row>
    <row r="13" spans="3:35" ht="15.75">
      <c r="C13" s="521" t="s">
        <v>15</v>
      </c>
      <c r="H13" s="532"/>
      <c r="I13" s="519"/>
      <c r="L13" s="520"/>
      <c r="M13" s="520"/>
      <c r="N13" s="497"/>
      <c r="O13" s="497"/>
      <c r="P13" s="497"/>
      <c r="Q13" s="497"/>
      <c r="R13" s="497"/>
      <c r="S13" s="497"/>
      <c r="T13" s="497"/>
      <c r="U13" s="497"/>
      <c r="V13" s="497"/>
      <c r="W13" s="497"/>
      <c r="X13" s="497"/>
      <c r="Y13" s="497"/>
      <c r="Z13" s="497"/>
      <c r="AA13" s="497"/>
      <c r="AB13" s="497"/>
      <c r="AC13" s="497"/>
      <c r="AD13" s="497"/>
      <c r="AE13" s="497"/>
      <c r="AF13" s="497"/>
      <c r="AG13" s="497"/>
      <c r="AH13" s="497"/>
      <c r="AI13" s="497"/>
    </row>
    <row r="14" spans="3:35" ht="15.75">
      <c r="C14" s="497" t="s">
        <v>453</v>
      </c>
      <c r="H14" s="529"/>
      <c r="I14" s="519"/>
      <c r="L14" s="520"/>
      <c r="M14" s="520"/>
      <c r="N14" s="497"/>
      <c r="O14" s="497"/>
      <c r="P14" s="497"/>
      <c r="Q14" s="497"/>
      <c r="R14" s="497"/>
      <c r="S14" s="497"/>
      <c r="T14" s="497"/>
      <c r="U14" s="497"/>
      <c r="V14" s="497"/>
      <c r="W14" s="497"/>
      <c r="X14" s="497"/>
      <c r="Y14" s="497"/>
      <c r="Z14" s="497"/>
      <c r="AA14" s="497"/>
      <c r="AB14" s="497"/>
      <c r="AC14" s="497"/>
      <c r="AD14" s="497"/>
      <c r="AE14" s="497"/>
      <c r="AF14" s="497"/>
      <c r="AG14" s="497"/>
      <c r="AH14" s="497"/>
      <c r="AI14" s="497"/>
    </row>
    <row r="15" spans="3:35" ht="15.75">
      <c r="C15" s="497" t="s">
        <v>413</v>
      </c>
      <c r="E15" s="500"/>
      <c r="F15" s="501"/>
      <c r="G15" s="501"/>
      <c r="H15" s="533"/>
      <c r="I15" s="519"/>
      <c r="L15" s="520"/>
      <c r="M15" s="520"/>
      <c r="N15" s="497"/>
      <c r="O15" s="497"/>
      <c r="P15" s="497"/>
      <c r="Q15" s="497"/>
      <c r="R15" s="497"/>
      <c r="S15" s="497"/>
      <c r="T15" s="497"/>
      <c r="U15" s="497"/>
      <c r="V15" s="497"/>
      <c r="W15" s="497"/>
      <c r="X15" s="497"/>
      <c r="Y15" s="497"/>
      <c r="Z15" s="497"/>
      <c r="AA15" s="497"/>
      <c r="AB15" s="497"/>
      <c r="AC15" s="497"/>
      <c r="AD15" s="497"/>
      <c r="AE15" s="497"/>
      <c r="AF15" s="497"/>
      <c r="AG15" s="497"/>
      <c r="AH15" s="497"/>
      <c r="AI15" s="497"/>
    </row>
    <row r="16" spans="3:35" ht="15.75">
      <c r="C16" s="521"/>
      <c r="D16" s="541"/>
      <c r="E16" s="497"/>
      <c r="F16" s="558"/>
      <c r="G16" s="559" t="s">
        <v>410</v>
      </c>
      <c r="H16" s="557">
        <f>SUM(H14:H15)</f>
        <v>0</v>
      </c>
      <c r="I16" s="519"/>
      <c r="L16" s="520"/>
      <c r="M16" s="520"/>
      <c r="N16" s="497"/>
      <c r="O16" s="497"/>
      <c r="P16" s="497"/>
      <c r="Q16" s="497"/>
      <c r="R16" s="497"/>
      <c r="S16" s="497"/>
      <c r="T16" s="497"/>
      <c r="U16" s="497"/>
      <c r="V16" s="497"/>
      <c r="W16" s="497"/>
      <c r="X16" s="497"/>
      <c r="Y16" s="497"/>
      <c r="Z16" s="497"/>
      <c r="AA16" s="497"/>
      <c r="AB16" s="497"/>
      <c r="AC16" s="497"/>
      <c r="AD16" s="497"/>
      <c r="AE16" s="497"/>
      <c r="AF16" s="497"/>
      <c r="AG16" s="497"/>
      <c r="AH16" s="497"/>
      <c r="AI16" s="497"/>
    </row>
    <row r="17" spans="5:35" ht="15.75">
      <c r="E17" s="546"/>
      <c r="F17" s="539"/>
      <c r="G17" s="539"/>
      <c r="H17" s="529"/>
      <c r="I17" s="519"/>
      <c r="L17" s="520"/>
      <c r="M17" s="520"/>
      <c r="N17" s="497"/>
      <c r="O17" s="497"/>
      <c r="P17" s="497"/>
      <c r="Q17" s="497"/>
      <c r="R17" s="497"/>
      <c r="S17" s="497"/>
      <c r="T17" s="497"/>
      <c r="U17" s="497"/>
      <c r="V17" s="497"/>
      <c r="W17" s="497"/>
      <c r="X17" s="497"/>
      <c r="Y17" s="497"/>
      <c r="Z17" s="497"/>
      <c r="AA17" s="497"/>
      <c r="AB17" s="497"/>
      <c r="AC17" s="497"/>
      <c r="AD17" s="497"/>
      <c r="AE17" s="497"/>
      <c r="AF17" s="497"/>
      <c r="AG17" s="497"/>
      <c r="AH17" s="497"/>
      <c r="AI17" s="497"/>
    </row>
    <row r="18" spans="3:35" ht="15.75">
      <c r="C18" s="521" t="s">
        <v>415</v>
      </c>
      <c r="D18" s="535"/>
      <c r="E18" s="534"/>
      <c r="F18" s="536"/>
      <c r="H18" s="529"/>
      <c r="I18" s="519"/>
      <c r="L18" s="520"/>
      <c r="M18" s="520"/>
      <c r="N18" s="497"/>
      <c r="O18" s="497"/>
      <c r="P18" s="497"/>
      <c r="Q18" s="497"/>
      <c r="R18" s="497"/>
      <c r="S18" s="497"/>
      <c r="T18" s="497"/>
      <c r="U18" s="497"/>
      <c r="V18" s="497"/>
      <c r="W18" s="497"/>
      <c r="X18" s="497"/>
      <c r="Y18" s="497"/>
      <c r="Z18" s="497"/>
      <c r="AA18" s="497"/>
      <c r="AB18" s="497"/>
      <c r="AC18" s="497"/>
      <c r="AD18" s="497"/>
      <c r="AE18" s="497"/>
      <c r="AF18" s="497"/>
      <c r="AG18" s="497"/>
      <c r="AH18" s="497"/>
      <c r="AI18" s="497"/>
    </row>
    <row r="19" spans="3:35" ht="15.75">
      <c r="C19" s="497" t="s">
        <v>423</v>
      </c>
      <c r="D19" s="517"/>
      <c r="E19" s="517"/>
      <c r="F19" s="522"/>
      <c r="I19" s="538"/>
      <c r="L19" s="520"/>
      <c r="M19" s="520"/>
      <c r="N19" s="497"/>
      <c r="O19" s="497"/>
      <c r="P19" s="497"/>
      <c r="Q19" s="497"/>
      <c r="R19" s="497"/>
      <c r="S19" s="497"/>
      <c r="T19" s="497"/>
      <c r="U19" s="497"/>
      <c r="V19" s="497"/>
      <c r="W19" s="497"/>
      <c r="X19" s="497"/>
      <c r="Y19" s="497"/>
      <c r="Z19" s="497"/>
      <c r="AA19" s="497"/>
      <c r="AB19" s="497"/>
      <c r="AC19" s="497"/>
      <c r="AD19" s="497"/>
      <c r="AE19" s="497"/>
      <c r="AF19" s="497"/>
      <c r="AG19" s="497"/>
      <c r="AH19" s="497"/>
      <c r="AI19" s="497"/>
    </row>
    <row r="20" spans="3:35" ht="15.75">
      <c r="C20" s="497" t="s">
        <v>424</v>
      </c>
      <c r="D20" s="517"/>
      <c r="E20" s="517"/>
      <c r="F20" s="522"/>
      <c r="H20" s="575"/>
      <c r="I20" s="578"/>
      <c r="L20" s="520"/>
      <c r="M20" s="520"/>
      <c r="N20" s="497"/>
      <c r="O20" s="497"/>
      <c r="P20" s="497"/>
      <c r="Q20" s="497"/>
      <c r="R20" s="497"/>
      <c r="S20" s="497"/>
      <c r="T20" s="497"/>
      <c r="U20" s="497"/>
      <c r="V20" s="497"/>
      <c r="W20" s="497"/>
      <c r="X20" s="497"/>
      <c r="Y20" s="497"/>
      <c r="Z20" s="497"/>
      <c r="AA20" s="497"/>
      <c r="AB20" s="497"/>
      <c r="AC20" s="497"/>
      <c r="AD20" s="497"/>
      <c r="AE20" s="497"/>
      <c r="AF20" s="497"/>
      <c r="AG20" s="497"/>
      <c r="AH20" s="497"/>
      <c r="AI20" s="497"/>
    </row>
    <row r="21" spans="5:35" ht="15.75">
      <c r="E21" s="691" t="s">
        <v>400</v>
      </c>
      <c r="F21" s="692"/>
      <c r="G21" s="693"/>
      <c r="H21" s="576">
        <f>SUM(H19:H20)</f>
        <v>0</v>
      </c>
      <c r="I21" s="577"/>
      <c r="L21" s="520"/>
      <c r="M21" s="520"/>
      <c r="N21" s="497"/>
      <c r="O21" s="497"/>
      <c r="P21" s="497"/>
      <c r="Q21" s="497"/>
      <c r="R21" s="497"/>
      <c r="S21" s="497"/>
      <c r="T21" s="497"/>
      <c r="U21" s="497"/>
      <c r="V21" s="497"/>
      <c r="W21" s="497"/>
      <c r="X21" s="497"/>
      <c r="Y21" s="497"/>
      <c r="Z21" s="497"/>
      <c r="AA21" s="497"/>
      <c r="AB21" s="497"/>
      <c r="AC21" s="497"/>
      <c r="AD21" s="497"/>
      <c r="AE21" s="497"/>
      <c r="AF21" s="497"/>
      <c r="AG21" s="497"/>
      <c r="AH21" s="497"/>
      <c r="AI21" s="497"/>
    </row>
    <row r="22" spans="7:35" ht="15.75">
      <c r="G22" s="501"/>
      <c r="H22" s="538"/>
      <c r="I22" s="519"/>
      <c r="L22" s="520"/>
      <c r="M22" s="520"/>
      <c r="N22" s="497"/>
      <c r="O22" s="497"/>
      <c r="P22" s="497"/>
      <c r="Q22" s="497"/>
      <c r="R22" s="497"/>
      <c r="S22" s="497"/>
      <c r="T22" s="497"/>
      <c r="U22" s="497"/>
      <c r="V22" s="497"/>
      <c r="W22" s="497"/>
      <c r="X22" s="497"/>
      <c r="Y22" s="497"/>
      <c r="Z22" s="497"/>
      <c r="AA22" s="497"/>
      <c r="AB22" s="497"/>
      <c r="AC22" s="497"/>
      <c r="AD22" s="497"/>
      <c r="AE22" s="497"/>
      <c r="AF22" s="497"/>
      <c r="AG22" s="497"/>
      <c r="AH22" s="497"/>
      <c r="AI22" s="497"/>
    </row>
    <row r="23" spans="7:35" ht="15.75">
      <c r="G23" s="599"/>
      <c r="H23" s="526"/>
      <c r="I23" s="519"/>
      <c r="L23" s="520"/>
      <c r="M23" s="520"/>
      <c r="O23" s="497"/>
      <c r="P23" s="497"/>
      <c r="Q23" s="497"/>
      <c r="R23" s="497"/>
      <c r="S23" s="497"/>
      <c r="T23" s="497"/>
      <c r="U23" s="497"/>
      <c r="V23" s="497"/>
      <c r="W23" s="497"/>
      <c r="X23" s="497"/>
      <c r="Y23" s="497"/>
      <c r="Z23" s="497"/>
      <c r="AA23" s="497"/>
      <c r="AB23" s="497"/>
      <c r="AC23" s="497"/>
      <c r="AD23" s="497"/>
      <c r="AE23" s="497"/>
      <c r="AF23" s="497"/>
      <c r="AG23" s="497"/>
      <c r="AH23" s="497"/>
      <c r="AI23" s="497"/>
    </row>
    <row r="24" spans="3:35" ht="15.75">
      <c r="C24" s="521" t="s">
        <v>19</v>
      </c>
      <c r="D24" s="534"/>
      <c r="E24" s="535"/>
      <c r="F24" s="536"/>
      <c r="H24" s="529"/>
      <c r="I24" s="519"/>
      <c r="L24" s="520"/>
      <c r="M24" s="520"/>
      <c r="N24" s="497"/>
      <c r="O24" s="497"/>
      <c r="P24" s="497"/>
      <c r="Q24" s="497"/>
      <c r="R24" s="497"/>
      <c r="S24" s="497"/>
      <c r="T24" s="497"/>
      <c r="U24" s="497"/>
      <c r="V24" s="497"/>
      <c r="W24" s="497"/>
      <c r="X24" s="497"/>
      <c r="Y24" s="497"/>
      <c r="Z24" s="497"/>
      <c r="AA24" s="497"/>
      <c r="AB24" s="497"/>
      <c r="AC24" s="497"/>
      <c r="AD24" s="497"/>
      <c r="AE24" s="497"/>
      <c r="AF24" s="497"/>
      <c r="AG24" s="497"/>
      <c r="AH24" s="497"/>
      <c r="AI24" s="497"/>
    </row>
    <row r="25" spans="3:35" ht="15.75">
      <c r="C25" s="497" t="s">
        <v>42</v>
      </c>
      <c r="H25" s="522"/>
      <c r="I25" s="529"/>
      <c r="L25" s="520"/>
      <c r="M25" s="520"/>
      <c r="N25" s="497"/>
      <c r="O25" s="497"/>
      <c r="P25" s="497"/>
      <c r="Q25" s="497"/>
      <c r="R25" s="497"/>
      <c r="S25" s="497"/>
      <c r="T25" s="497"/>
      <c r="U25" s="497"/>
      <c r="V25" s="497"/>
      <c r="W25" s="497"/>
      <c r="X25" s="497"/>
      <c r="Y25" s="497"/>
      <c r="Z25" s="497"/>
      <c r="AA25" s="497"/>
      <c r="AB25" s="497"/>
      <c r="AC25" s="497"/>
      <c r="AD25" s="497"/>
      <c r="AE25" s="497"/>
      <c r="AF25" s="497"/>
      <c r="AG25" s="497"/>
      <c r="AH25" s="497"/>
      <c r="AI25" s="497"/>
    </row>
    <row r="26" spans="3:35" ht="15.75">
      <c r="C26" s="497" t="s">
        <v>417</v>
      </c>
      <c r="H26" s="529"/>
      <c r="I26" s="519"/>
      <c r="L26" s="520"/>
      <c r="M26" s="520"/>
      <c r="N26" s="497"/>
      <c r="O26" s="497"/>
      <c r="P26" s="497"/>
      <c r="Q26" s="497"/>
      <c r="R26" s="497"/>
      <c r="S26" s="497"/>
      <c r="T26" s="497"/>
      <c r="U26" s="497"/>
      <c r="V26" s="497"/>
      <c r="W26" s="497"/>
      <c r="X26" s="497"/>
      <c r="Y26" s="497"/>
      <c r="Z26" s="497"/>
      <c r="AA26" s="497"/>
      <c r="AB26" s="497"/>
      <c r="AC26" s="497"/>
      <c r="AD26" s="497"/>
      <c r="AE26" s="497"/>
      <c r="AF26" s="497"/>
      <c r="AG26" s="497"/>
      <c r="AH26" s="497"/>
      <c r="AI26" s="497"/>
    </row>
    <row r="27" spans="3:35" ht="15.75">
      <c r="C27" s="497" t="s">
        <v>416</v>
      </c>
      <c r="H27" s="529"/>
      <c r="I27" s="519"/>
      <c r="L27" s="520"/>
      <c r="M27" s="520"/>
      <c r="N27" s="497"/>
      <c r="O27" s="497"/>
      <c r="P27" s="497"/>
      <c r="Q27" s="497"/>
      <c r="R27" s="497"/>
      <c r="S27" s="497"/>
      <c r="T27" s="497"/>
      <c r="U27" s="497"/>
      <c r="V27" s="497"/>
      <c r="W27" s="497"/>
      <c r="X27" s="497"/>
      <c r="Y27" s="497"/>
      <c r="Z27" s="497"/>
      <c r="AA27" s="497"/>
      <c r="AB27" s="497"/>
      <c r="AC27" s="497"/>
      <c r="AD27" s="497"/>
      <c r="AE27" s="497"/>
      <c r="AF27" s="497"/>
      <c r="AG27" s="497"/>
      <c r="AH27" s="497"/>
      <c r="AI27" s="497"/>
    </row>
    <row r="28" spans="3:35" ht="15.75">
      <c r="C28" s="497" t="s">
        <v>63</v>
      </c>
      <c r="H28" s="529"/>
      <c r="I28" s="519"/>
      <c r="L28" s="520"/>
      <c r="M28" s="520"/>
      <c r="N28" s="497"/>
      <c r="O28" s="497"/>
      <c r="P28" s="497"/>
      <c r="Q28" s="497"/>
      <c r="R28" s="497"/>
      <c r="S28" s="497"/>
      <c r="T28" s="497"/>
      <c r="U28" s="497"/>
      <c r="V28" s="497"/>
      <c r="W28" s="497"/>
      <c r="X28" s="497"/>
      <c r="Y28" s="497"/>
      <c r="Z28" s="497"/>
      <c r="AA28" s="497"/>
      <c r="AB28" s="497"/>
      <c r="AC28" s="497"/>
      <c r="AD28" s="497"/>
      <c r="AE28" s="497"/>
      <c r="AF28" s="497"/>
      <c r="AG28" s="497"/>
      <c r="AH28" s="497"/>
      <c r="AI28" s="497"/>
    </row>
    <row r="29" spans="3:35" ht="15.75">
      <c r="C29" s="497" t="s">
        <v>454</v>
      </c>
      <c r="D29" s="517"/>
      <c r="H29" s="529"/>
      <c r="I29" s="519"/>
      <c r="L29" s="520"/>
      <c r="M29" s="520"/>
      <c r="N29" s="497"/>
      <c r="O29" s="497"/>
      <c r="P29" s="497"/>
      <c r="Q29" s="497"/>
      <c r="R29" s="497"/>
      <c r="S29" s="497"/>
      <c r="T29" s="497"/>
      <c r="U29" s="497"/>
      <c r="V29" s="497"/>
      <c r="W29" s="497"/>
      <c r="X29" s="497"/>
      <c r="Y29" s="497"/>
      <c r="Z29" s="497"/>
      <c r="AA29" s="497"/>
      <c r="AB29" s="497"/>
      <c r="AC29" s="497"/>
      <c r="AD29" s="497"/>
      <c r="AE29" s="497"/>
      <c r="AF29" s="497"/>
      <c r="AG29" s="497"/>
      <c r="AH29" s="497"/>
      <c r="AI29" s="497"/>
    </row>
    <row r="30" spans="3:35" ht="15.75">
      <c r="C30" s="497" t="s">
        <v>418</v>
      </c>
      <c r="H30" s="529"/>
      <c r="I30" s="519"/>
      <c r="L30" s="520"/>
      <c r="M30" s="520"/>
      <c r="N30" s="497"/>
      <c r="O30" s="497"/>
      <c r="P30" s="497"/>
      <c r="Q30" s="497"/>
      <c r="R30" s="497"/>
      <c r="S30" s="497"/>
      <c r="T30" s="497"/>
      <c r="U30" s="497"/>
      <c r="V30" s="497"/>
      <c r="W30" s="497"/>
      <c r="X30" s="497"/>
      <c r="Y30" s="497"/>
      <c r="Z30" s="497"/>
      <c r="AA30" s="497"/>
      <c r="AB30" s="497"/>
      <c r="AC30" s="497"/>
      <c r="AD30" s="497"/>
      <c r="AE30" s="497"/>
      <c r="AF30" s="497"/>
      <c r="AG30" s="497"/>
      <c r="AH30" s="497"/>
      <c r="AI30" s="497"/>
    </row>
    <row r="31" spans="3:35" ht="15.75">
      <c r="C31" s="497" t="s">
        <v>419</v>
      </c>
      <c r="H31" s="529"/>
      <c r="I31" s="519"/>
      <c r="L31" s="520"/>
      <c r="M31" s="520"/>
      <c r="N31" s="497"/>
      <c r="O31" s="497"/>
      <c r="P31" s="497"/>
      <c r="Q31" s="497"/>
      <c r="R31" s="497"/>
      <c r="S31" s="497"/>
      <c r="T31" s="497"/>
      <c r="U31" s="497"/>
      <c r="V31" s="497"/>
      <c r="W31" s="497"/>
      <c r="X31" s="497"/>
      <c r="Y31" s="497"/>
      <c r="Z31" s="497"/>
      <c r="AA31" s="497"/>
      <c r="AB31" s="497"/>
      <c r="AC31" s="497"/>
      <c r="AD31" s="497"/>
      <c r="AE31" s="497"/>
      <c r="AF31" s="497"/>
      <c r="AG31" s="497"/>
      <c r="AH31" s="497"/>
      <c r="AI31" s="497"/>
    </row>
    <row r="32" spans="5:35" ht="15.75">
      <c r="E32" s="553"/>
      <c r="H32" s="529"/>
      <c r="I32" s="519"/>
      <c r="L32" s="520"/>
      <c r="M32" s="520"/>
      <c r="N32" s="497"/>
      <c r="O32" s="497"/>
      <c r="P32" s="497"/>
      <c r="Q32" s="497"/>
      <c r="R32" s="497"/>
      <c r="S32" s="497"/>
      <c r="T32" s="497"/>
      <c r="U32" s="497"/>
      <c r="V32" s="497"/>
      <c r="W32" s="497"/>
      <c r="X32" s="497"/>
      <c r="Y32" s="497"/>
      <c r="Z32" s="497"/>
      <c r="AA32" s="497"/>
      <c r="AB32" s="497"/>
      <c r="AC32" s="497"/>
      <c r="AD32" s="497"/>
      <c r="AE32" s="497"/>
      <c r="AF32" s="497"/>
      <c r="AG32" s="497"/>
      <c r="AH32" s="497"/>
      <c r="AI32" s="497"/>
    </row>
    <row r="33" spans="7:35" ht="15.75">
      <c r="G33" s="555"/>
      <c r="H33" s="529"/>
      <c r="I33" s="519"/>
      <c r="L33" s="520"/>
      <c r="M33" s="520"/>
      <c r="N33" s="497"/>
      <c r="O33" s="497"/>
      <c r="P33" s="497"/>
      <c r="Q33" s="497"/>
      <c r="R33" s="497"/>
      <c r="S33" s="497"/>
      <c r="T33" s="497"/>
      <c r="U33" s="497"/>
      <c r="V33" s="497"/>
      <c r="W33" s="497"/>
      <c r="X33" s="497"/>
      <c r="Y33" s="497"/>
      <c r="Z33" s="497"/>
      <c r="AA33" s="497"/>
      <c r="AB33" s="497"/>
      <c r="AC33" s="497"/>
      <c r="AD33" s="497"/>
      <c r="AE33" s="497"/>
      <c r="AF33" s="497"/>
      <c r="AG33" s="497"/>
      <c r="AH33" s="497"/>
      <c r="AI33" s="497"/>
    </row>
    <row r="34" spans="5:35" ht="15.75">
      <c r="E34" s="553"/>
      <c r="G34" s="555"/>
      <c r="H34" s="556"/>
      <c r="I34" s="519"/>
      <c r="L34" s="520"/>
      <c r="M34" s="520"/>
      <c r="N34" s="497"/>
      <c r="O34" s="497"/>
      <c r="P34" s="497"/>
      <c r="Q34" s="497"/>
      <c r="R34" s="497"/>
      <c r="S34" s="497"/>
      <c r="T34" s="497"/>
      <c r="U34" s="497"/>
      <c r="V34" s="497"/>
      <c r="W34" s="497"/>
      <c r="X34" s="497"/>
      <c r="Y34" s="497"/>
      <c r="Z34" s="497"/>
      <c r="AA34" s="497"/>
      <c r="AB34" s="497"/>
      <c r="AC34" s="497"/>
      <c r="AD34" s="497"/>
      <c r="AE34" s="497"/>
      <c r="AF34" s="497"/>
      <c r="AG34" s="497"/>
      <c r="AH34" s="497"/>
      <c r="AI34" s="497"/>
    </row>
    <row r="35" spans="5:35" ht="15.75">
      <c r="E35" s="691" t="s">
        <v>401</v>
      </c>
      <c r="F35" s="696"/>
      <c r="G35" s="697"/>
      <c r="H35" s="526">
        <f>SUM(H25:H34)</f>
        <v>0</v>
      </c>
      <c r="I35" s="519"/>
      <c r="L35" s="520"/>
      <c r="M35" s="520"/>
      <c r="N35" s="497"/>
      <c r="O35" s="497"/>
      <c r="P35" s="497"/>
      <c r="Q35" s="497"/>
      <c r="R35" s="497"/>
      <c r="S35" s="497"/>
      <c r="T35" s="497"/>
      <c r="U35" s="497"/>
      <c r="V35" s="497"/>
      <c r="W35" s="497"/>
      <c r="X35" s="497"/>
      <c r="Y35" s="497"/>
      <c r="Z35" s="497"/>
      <c r="AA35" s="497"/>
      <c r="AB35" s="497"/>
      <c r="AC35" s="497"/>
      <c r="AD35" s="497"/>
      <c r="AE35" s="497"/>
      <c r="AF35" s="497"/>
      <c r="AG35" s="497"/>
      <c r="AH35" s="497"/>
      <c r="AI35" s="497"/>
    </row>
    <row r="36" spans="5:35" ht="15.75">
      <c r="E36" s="596"/>
      <c r="F36" s="597"/>
      <c r="G36" s="598"/>
      <c r="H36" s="526"/>
      <c r="I36" s="519"/>
      <c r="L36" s="520"/>
      <c r="M36" s="520"/>
      <c r="N36" s="497"/>
      <c r="O36" s="497"/>
      <c r="P36" s="497"/>
      <c r="Q36" s="497"/>
      <c r="R36" s="497"/>
      <c r="S36" s="497"/>
      <c r="T36" s="497"/>
      <c r="U36" s="497"/>
      <c r="V36" s="497"/>
      <c r="W36" s="497"/>
      <c r="X36" s="497"/>
      <c r="Y36" s="497"/>
      <c r="Z36" s="497"/>
      <c r="AA36" s="497"/>
      <c r="AB36" s="497"/>
      <c r="AC36" s="497"/>
      <c r="AD36" s="497"/>
      <c r="AE36" s="497"/>
      <c r="AF36" s="497"/>
      <c r="AG36" s="497"/>
      <c r="AH36" s="497"/>
      <c r="AI36" s="497"/>
    </row>
    <row r="37" spans="3:35" ht="15.75">
      <c r="C37" s="521" t="s">
        <v>402</v>
      </c>
      <c r="H37" s="529"/>
      <c r="I37" s="519"/>
      <c r="L37" s="520"/>
      <c r="M37" s="520"/>
      <c r="O37" s="497"/>
      <c r="P37" s="497"/>
      <c r="Q37" s="497"/>
      <c r="R37" s="497"/>
      <c r="S37" s="497"/>
      <c r="T37" s="497"/>
      <c r="U37" s="497"/>
      <c r="V37" s="497"/>
      <c r="W37" s="497"/>
      <c r="X37" s="497"/>
      <c r="Y37" s="497"/>
      <c r="Z37" s="497"/>
      <c r="AA37" s="497"/>
      <c r="AB37" s="497"/>
      <c r="AC37" s="497"/>
      <c r="AD37" s="497"/>
      <c r="AE37" s="497"/>
      <c r="AF37" s="497"/>
      <c r="AG37" s="497"/>
      <c r="AH37" s="497"/>
      <c r="AI37" s="497"/>
    </row>
    <row r="38" spans="7:35" ht="15.75">
      <c r="G38" s="539"/>
      <c r="H38" s="537"/>
      <c r="I38" s="519"/>
      <c r="L38" s="520"/>
      <c r="M38" s="520"/>
      <c r="N38" s="497"/>
      <c r="O38" s="497"/>
      <c r="P38" s="497"/>
      <c r="Q38" s="497"/>
      <c r="R38" s="497"/>
      <c r="S38" s="497"/>
      <c r="T38" s="497"/>
      <c r="U38" s="497"/>
      <c r="V38" s="497"/>
      <c r="W38" s="497"/>
      <c r="X38" s="497"/>
      <c r="Y38" s="497"/>
      <c r="Z38" s="497"/>
      <c r="AA38" s="497"/>
      <c r="AB38" s="497"/>
      <c r="AC38" s="497"/>
      <c r="AD38" s="497"/>
      <c r="AE38" s="497"/>
      <c r="AF38" s="497"/>
      <c r="AG38" s="497"/>
      <c r="AH38" s="497"/>
      <c r="AI38" s="497"/>
    </row>
    <row r="39" spans="2:35" ht="15.75">
      <c r="B39" s="547"/>
      <c r="C39" s="550"/>
      <c r="D39" s="550"/>
      <c r="E39" s="560"/>
      <c r="F39" s="560"/>
      <c r="H39" s="529"/>
      <c r="I39" s="519"/>
      <c r="L39" s="520"/>
      <c r="M39" s="520"/>
      <c r="N39" s="497"/>
      <c r="O39" s="497"/>
      <c r="P39" s="497"/>
      <c r="Q39" s="497"/>
      <c r="R39" s="497"/>
      <c r="S39" s="497"/>
      <c r="T39" s="497"/>
      <c r="U39" s="497"/>
      <c r="V39" s="497"/>
      <c r="W39" s="497"/>
      <c r="X39" s="497"/>
      <c r="Y39" s="497"/>
      <c r="Z39" s="497"/>
      <c r="AA39" s="497"/>
      <c r="AB39" s="497"/>
      <c r="AC39" s="497"/>
      <c r="AD39" s="497"/>
      <c r="AE39" s="497"/>
      <c r="AF39" s="497"/>
      <c r="AG39" s="497"/>
      <c r="AH39" s="497"/>
      <c r="AI39" s="497"/>
    </row>
    <row r="40" spans="5:35" ht="15.75">
      <c r="E40" s="553"/>
      <c r="F40" s="554"/>
      <c r="G40" s="561"/>
      <c r="H40" s="533"/>
      <c r="I40" s="519"/>
      <c r="L40" s="520"/>
      <c r="M40" s="520"/>
      <c r="N40" s="497"/>
      <c r="O40" s="497"/>
      <c r="P40" s="497"/>
      <c r="Q40" s="497"/>
      <c r="R40" s="497"/>
      <c r="S40" s="497"/>
      <c r="T40" s="497"/>
      <c r="U40" s="497"/>
      <c r="V40" s="497"/>
      <c r="W40" s="497"/>
      <c r="X40" s="497"/>
      <c r="Y40" s="497"/>
      <c r="Z40" s="497"/>
      <c r="AA40" s="497"/>
      <c r="AB40" s="497"/>
      <c r="AC40" s="497"/>
      <c r="AD40" s="497"/>
      <c r="AE40" s="497"/>
      <c r="AF40" s="497"/>
      <c r="AG40" s="497"/>
      <c r="AH40" s="497"/>
      <c r="AI40" s="497"/>
    </row>
    <row r="41" spans="5:35" ht="15.75">
      <c r="E41" s="691" t="s">
        <v>420</v>
      </c>
      <c r="F41" s="692"/>
      <c r="G41" s="693"/>
      <c r="H41" s="526">
        <f>H38+H39+H40</f>
        <v>0</v>
      </c>
      <c r="I41" s="519"/>
      <c r="L41" s="520"/>
      <c r="M41" s="520"/>
      <c r="O41" s="497"/>
      <c r="P41" s="497"/>
      <c r="Q41" s="497"/>
      <c r="R41" s="497"/>
      <c r="S41" s="497"/>
      <c r="T41" s="497"/>
      <c r="U41" s="497"/>
      <c r="V41" s="497"/>
      <c r="W41" s="497"/>
      <c r="X41" s="497"/>
      <c r="Y41" s="497"/>
      <c r="Z41" s="497"/>
      <c r="AA41" s="497"/>
      <c r="AB41" s="497"/>
      <c r="AC41" s="497"/>
      <c r="AD41" s="497"/>
      <c r="AE41" s="497"/>
      <c r="AF41" s="497"/>
      <c r="AG41" s="497"/>
      <c r="AH41" s="497"/>
      <c r="AI41" s="497"/>
    </row>
    <row r="42" spans="8:35" ht="15.75">
      <c r="H42" s="537"/>
      <c r="I42" s="519"/>
      <c r="L42" s="520"/>
      <c r="M42" s="520"/>
      <c r="O42" s="497"/>
      <c r="P42" s="497"/>
      <c r="Q42" s="497"/>
      <c r="R42" s="497"/>
      <c r="S42" s="497"/>
      <c r="T42" s="497"/>
      <c r="U42" s="497"/>
      <c r="V42" s="497"/>
      <c r="W42" s="497"/>
      <c r="X42" s="497"/>
      <c r="Y42" s="497"/>
      <c r="Z42" s="497"/>
      <c r="AA42" s="497"/>
      <c r="AB42" s="497"/>
      <c r="AC42" s="497"/>
      <c r="AD42" s="497"/>
      <c r="AE42" s="497"/>
      <c r="AF42" s="497"/>
      <c r="AG42" s="497"/>
      <c r="AH42" s="497"/>
      <c r="AI42" s="497"/>
    </row>
    <row r="43" spans="8:35" ht="15.75">
      <c r="H43" s="540"/>
      <c r="I43" s="519"/>
      <c r="L43" s="520"/>
      <c r="M43" s="520"/>
      <c r="O43" s="497"/>
      <c r="P43" s="497"/>
      <c r="Q43" s="497"/>
      <c r="R43" s="497"/>
      <c r="S43" s="497"/>
      <c r="T43" s="497"/>
      <c r="U43" s="497"/>
      <c r="V43" s="497"/>
      <c r="W43" s="497"/>
      <c r="X43" s="497"/>
      <c r="Y43" s="497"/>
      <c r="Z43" s="497"/>
      <c r="AA43" s="497"/>
      <c r="AB43" s="497"/>
      <c r="AC43" s="497"/>
      <c r="AD43" s="497"/>
      <c r="AE43" s="497"/>
      <c r="AF43" s="497"/>
      <c r="AG43" s="497"/>
      <c r="AH43" s="497"/>
      <c r="AI43" s="497"/>
    </row>
    <row r="44" spans="3:35" ht="15.75">
      <c r="C44" s="521" t="s">
        <v>119</v>
      </c>
      <c r="H44" s="532">
        <f>H41+H35+H23+H11+H9+H7+H16+H21</f>
        <v>19013</v>
      </c>
      <c r="I44" s="519"/>
      <c r="L44" s="520"/>
      <c r="M44" s="520"/>
      <c r="O44" s="497"/>
      <c r="P44" s="497"/>
      <c r="Q44" s="497"/>
      <c r="R44" s="497"/>
      <c r="S44" s="497"/>
      <c r="T44" s="497"/>
      <c r="U44" s="497"/>
      <c r="V44" s="497"/>
      <c r="W44" s="497"/>
      <c r="X44" s="497"/>
      <c r="Y44" s="497"/>
      <c r="Z44" s="497"/>
      <c r="AA44" s="497"/>
      <c r="AB44" s="497"/>
      <c r="AC44" s="497"/>
      <c r="AD44" s="497"/>
      <c r="AE44" s="497"/>
      <c r="AF44" s="497"/>
      <c r="AG44" s="497"/>
      <c r="AH44" s="497"/>
      <c r="AI44" s="497"/>
    </row>
    <row r="45" spans="3:35" ht="15.75">
      <c r="C45" s="521"/>
      <c r="H45" s="532"/>
      <c r="I45" s="519"/>
      <c r="L45" s="520"/>
      <c r="M45" s="520"/>
      <c r="O45" s="497"/>
      <c r="P45" s="497"/>
      <c r="Q45" s="497"/>
      <c r="R45" s="497"/>
      <c r="S45" s="497"/>
      <c r="T45" s="497"/>
      <c r="U45" s="497"/>
      <c r="V45" s="497"/>
      <c r="W45" s="497"/>
      <c r="X45" s="497"/>
      <c r="Y45" s="497"/>
      <c r="Z45" s="497"/>
      <c r="AA45" s="497"/>
      <c r="AB45" s="497"/>
      <c r="AC45" s="497"/>
      <c r="AD45" s="497"/>
      <c r="AE45" s="497"/>
      <c r="AF45" s="497"/>
      <c r="AG45" s="497"/>
      <c r="AH45" s="497"/>
      <c r="AI45" s="497"/>
    </row>
    <row r="46" spans="8:35" ht="15.75">
      <c r="H46" s="529"/>
      <c r="I46" s="519"/>
      <c r="L46" s="520"/>
      <c r="M46" s="520"/>
      <c r="O46" s="497"/>
      <c r="P46" s="497"/>
      <c r="Q46" s="497"/>
      <c r="R46" s="497"/>
      <c r="S46" s="497"/>
      <c r="T46" s="497"/>
      <c r="U46" s="497"/>
      <c r="V46" s="497"/>
      <c r="W46" s="497"/>
      <c r="X46" s="497"/>
      <c r="Y46" s="497"/>
      <c r="Z46" s="497"/>
      <c r="AA46" s="497"/>
      <c r="AB46" s="497"/>
      <c r="AC46" s="497"/>
      <c r="AD46" s="497"/>
      <c r="AE46" s="497"/>
      <c r="AF46" s="497"/>
      <c r="AG46" s="497"/>
      <c r="AH46" s="497"/>
      <c r="AI46" s="497"/>
    </row>
    <row r="47" spans="3:35" ht="15.75">
      <c r="C47" s="521" t="s">
        <v>455</v>
      </c>
      <c r="H47" s="544">
        <v>24029</v>
      </c>
      <c r="I47" s="545"/>
      <c r="J47" s="591"/>
      <c r="L47" s="520"/>
      <c r="M47" s="520"/>
      <c r="O47" s="497"/>
      <c r="P47" s="497"/>
      <c r="Q47" s="497"/>
      <c r="R47" s="497"/>
      <c r="S47" s="497"/>
      <c r="T47" s="497"/>
      <c r="U47" s="497"/>
      <c r="V47" s="497"/>
      <c r="W47" s="497"/>
      <c r="X47" s="497"/>
      <c r="Y47" s="497"/>
      <c r="Z47" s="497"/>
      <c r="AA47" s="497"/>
      <c r="AB47" s="497"/>
      <c r="AC47" s="497"/>
      <c r="AD47" s="497"/>
      <c r="AE47" s="497"/>
      <c r="AF47" s="497"/>
      <c r="AG47" s="497"/>
      <c r="AH47" s="497"/>
      <c r="AI47" s="497"/>
    </row>
    <row r="48" spans="3:35" ht="15.75">
      <c r="C48" s="521"/>
      <c r="H48" s="600"/>
      <c r="I48" s="545"/>
      <c r="J48" s="591"/>
      <c r="L48" s="520"/>
      <c r="M48" s="520"/>
      <c r="O48" s="497"/>
      <c r="P48" s="497"/>
      <c r="Q48" s="497"/>
      <c r="R48" s="497"/>
      <c r="S48" s="497"/>
      <c r="T48" s="497"/>
      <c r="U48" s="497"/>
      <c r="V48" s="497"/>
      <c r="W48" s="497"/>
      <c r="X48" s="497"/>
      <c r="Y48" s="497"/>
      <c r="Z48" s="497"/>
      <c r="AA48" s="497"/>
      <c r="AB48" s="497"/>
      <c r="AC48" s="497"/>
      <c r="AD48" s="497"/>
      <c r="AE48" s="497"/>
      <c r="AF48" s="497"/>
      <c r="AG48" s="497"/>
      <c r="AH48" s="497"/>
      <c r="AI48" s="497"/>
    </row>
    <row r="49" spans="3:35" ht="15.75">
      <c r="C49" s="497" t="s">
        <v>421</v>
      </c>
      <c r="H49" s="563">
        <f>ROUND(H47*0.15/12,0)</f>
        <v>300</v>
      </c>
      <c r="I49" s="545"/>
      <c r="J49" s="591"/>
      <c r="L49" s="520"/>
      <c r="M49" s="520"/>
      <c r="O49" s="497"/>
      <c r="P49" s="497"/>
      <c r="Q49" s="497"/>
      <c r="R49" s="497"/>
      <c r="S49" s="497"/>
      <c r="T49" s="497"/>
      <c r="U49" s="497"/>
      <c r="V49" s="497"/>
      <c r="W49" s="497"/>
      <c r="X49" s="497"/>
      <c r="Y49" s="497"/>
      <c r="Z49" s="497"/>
      <c r="AA49" s="497"/>
      <c r="AB49" s="497"/>
      <c r="AC49" s="497"/>
      <c r="AD49" s="497"/>
      <c r="AE49" s="497"/>
      <c r="AF49" s="497"/>
      <c r="AG49" s="497"/>
      <c r="AH49" s="497"/>
      <c r="AI49" s="497"/>
    </row>
    <row r="50" spans="8:35" ht="15.75">
      <c r="H50" s="568"/>
      <c r="I50" s="545"/>
      <c r="J50" s="591"/>
      <c r="L50" s="520"/>
      <c r="M50" s="520"/>
      <c r="O50" s="497"/>
      <c r="P50" s="497"/>
      <c r="Q50" s="497"/>
      <c r="R50" s="497"/>
      <c r="S50" s="497"/>
      <c r="T50" s="497"/>
      <c r="U50" s="497"/>
      <c r="V50" s="497"/>
      <c r="W50" s="497"/>
      <c r="X50" s="497"/>
      <c r="Y50" s="497"/>
      <c r="Z50" s="497"/>
      <c r="AA50" s="497"/>
      <c r="AB50" s="497"/>
      <c r="AC50" s="497"/>
      <c r="AD50" s="497"/>
      <c r="AE50" s="497"/>
      <c r="AF50" s="497"/>
      <c r="AG50" s="497"/>
      <c r="AH50" s="497"/>
      <c r="AI50" s="497"/>
    </row>
    <row r="51" spans="3:35" ht="15.75">
      <c r="C51" s="521" t="s">
        <v>411</v>
      </c>
      <c r="H51" s="562">
        <f>H49</f>
        <v>300</v>
      </c>
      <c r="I51" s="545"/>
      <c r="J51" s="591"/>
      <c r="L51" s="520"/>
      <c r="M51" s="520"/>
      <c r="O51" s="497"/>
      <c r="P51" s="497"/>
      <c r="Q51" s="497"/>
      <c r="R51" s="497"/>
      <c r="S51" s="497"/>
      <c r="T51" s="497"/>
      <c r="U51" s="497"/>
      <c r="V51" s="497"/>
      <c r="W51" s="497"/>
      <c r="X51" s="497"/>
      <c r="Y51" s="497"/>
      <c r="Z51" s="497"/>
      <c r="AA51" s="497"/>
      <c r="AB51" s="497"/>
      <c r="AC51" s="497"/>
      <c r="AD51" s="497"/>
      <c r="AE51" s="497"/>
      <c r="AF51" s="497"/>
      <c r="AG51" s="497"/>
      <c r="AH51" s="497"/>
      <c r="AI51" s="497"/>
    </row>
    <row r="52" spans="8:35" ht="15.75">
      <c r="H52" s="529"/>
      <c r="I52" s="519"/>
      <c r="L52" s="520"/>
      <c r="M52" s="520"/>
      <c r="O52" s="497"/>
      <c r="P52" s="497"/>
      <c r="Q52" s="497"/>
      <c r="R52" s="497"/>
      <c r="S52" s="497"/>
      <c r="T52" s="497"/>
      <c r="U52" s="497"/>
      <c r="V52" s="497"/>
      <c r="W52" s="497"/>
      <c r="X52" s="497"/>
      <c r="Y52" s="497"/>
      <c r="Z52" s="497"/>
      <c r="AA52" s="497"/>
      <c r="AB52" s="497"/>
      <c r="AC52" s="497"/>
      <c r="AD52" s="497"/>
      <c r="AE52" s="497"/>
      <c r="AF52" s="497"/>
      <c r="AG52" s="497"/>
      <c r="AH52" s="497"/>
      <c r="AI52" s="497"/>
    </row>
    <row r="53" spans="3:35" ht="16.5" thickBot="1">
      <c r="C53" s="521" t="s">
        <v>412</v>
      </c>
      <c r="H53" s="583">
        <f>H44+H51</f>
        <v>19313</v>
      </c>
      <c r="I53" s="519"/>
      <c r="L53" s="520"/>
      <c r="M53" s="520"/>
      <c r="O53" s="497"/>
      <c r="P53" s="497"/>
      <c r="Q53" s="497"/>
      <c r="R53" s="497"/>
      <c r="S53" s="497"/>
      <c r="T53" s="497"/>
      <c r="U53" s="497"/>
      <c r="V53" s="497"/>
      <c r="W53" s="497"/>
      <c r="X53" s="497"/>
      <c r="Y53" s="497"/>
      <c r="Z53" s="497"/>
      <c r="AA53" s="497"/>
      <c r="AB53" s="497"/>
      <c r="AC53" s="497"/>
      <c r="AD53" s="497"/>
      <c r="AE53" s="497"/>
      <c r="AF53" s="497"/>
      <c r="AG53" s="497"/>
      <c r="AH53" s="497"/>
      <c r="AI53" s="497"/>
    </row>
    <row r="54" spans="5:35" ht="16.5" thickTop="1">
      <c r="E54" s="500"/>
      <c r="F54" s="501"/>
      <c r="G54" s="501"/>
      <c r="H54" s="549"/>
      <c r="I54" s="519"/>
      <c r="L54" s="520"/>
      <c r="M54" s="520"/>
      <c r="O54" s="497"/>
      <c r="P54" s="497"/>
      <c r="Q54" s="497"/>
      <c r="R54" s="497"/>
      <c r="S54" s="497"/>
      <c r="T54" s="497"/>
      <c r="U54" s="497"/>
      <c r="V54" s="497"/>
      <c r="W54" s="497"/>
      <c r="X54" s="497"/>
      <c r="Y54" s="497"/>
      <c r="Z54" s="497"/>
      <c r="AA54" s="497"/>
      <c r="AB54" s="497"/>
      <c r="AC54" s="497"/>
      <c r="AD54" s="497"/>
      <c r="AE54" s="497"/>
      <c r="AF54" s="497"/>
      <c r="AG54" s="497"/>
      <c r="AH54" s="497"/>
      <c r="AI54" s="497"/>
    </row>
    <row r="55" spans="4:35" ht="15.75">
      <c r="D55" s="541"/>
      <c r="E55" s="564"/>
      <c r="F55" s="565"/>
      <c r="G55" s="566"/>
      <c r="H55" s="567"/>
      <c r="I55" s="519"/>
      <c r="L55" s="520"/>
      <c r="M55" s="520"/>
      <c r="O55" s="497"/>
      <c r="P55" s="497"/>
      <c r="Q55" s="497"/>
      <c r="R55" s="497"/>
      <c r="S55" s="497"/>
      <c r="T55" s="497"/>
      <c r="U55" s="497"/>
      <c r="V55" s="497"/>
      <c r="W55" s="497"/>
      <c r="X55" s="497"/>
      <c r="Y55" s="497"/>
      <c r="Z55" s="497"/>
      <c r="AA55" s="497"/>
      <c r="AB55" s="497"/>
      <c r="AC55" s="497"/>
      <c r="AD55" s="497"/>
      <c r="AE55" s="497"/>
      <c r="AF55" s="497"/>
      <c r="AG55" s="497"/>
      <c r="AH55" s="497"/>
      <c r="AI55" s="497"/>
    </row>
    <row r="56" spans="4:35" ht="15.75">
      <c r="D56" s="541"/>
      <c r="E56" s="579"/>
      <c r="F56" s="580"/>
      <c r="G56" s="581"/>
      <c r="H56" s="582"/>
      <c r="I56" s="519"/>
      <c r="L56" s="520"/>
      <c r="M56" s="520"/>
      <c r="O56" s="497"/>
      <c r="P56" s="497"/>
      <c r="Q56" s="497"/>
      <c r="R56" s="497"/>
      <c r="S56" s="497"/>
      <c r="T56" s="497"/>
      <c r="U56" s="497"/>
      <c r="V56" s="497"/>
      <c r="W56" s="497"/>
      <c r="X56" s="497"/>
      <c r="Y56" s="497"/>
      <c r="Z56" s="497"/>
      <c r="AA56" s="497"/>
      <c r="AB56" s="497"/>
      <c r="AC56" s="497"/>
      <c r="AD56" s="497"/>
      <c r="AE56" s="497"/>
      <c r="AF56" s="497"/>
      <c r="AG56" s="497"/>
      <c r="AH56" s="497"/>
      <c r="AI56" s="497"/>
    </row>
    <row r="57" spans="4:35" ht="15.75">
      <c r="D57" s="541"/>
      <c r="E57" s="694"/>
      <c r="F57" s="695"/>
      <c r="G57" s="695"/>
      <c r="H57" s="584"/>
      <c r="I57" s="519"/>
      <c r="L57" s="520">
        <f>H57/1.165</f>
        <v>0</v>
      </c>
      <c r="M57" s="520"/>
      <c r="N57" s="540"/>
      <c r="O57" s="497"/>
      <c r="P57" s="497"/>
      <c r="Q57" s="497"/>
      <c r="R57" s="497"/>
      <c r="S57" s="497"/>
      <c r="T57" s="497"/>
      <c r="U57" s="497"/>
      <c r="V57" s="497"/>
      <c r="W57" s="497"/>
      <c r="X57" s="497"/>
      <c r="Y57" s="497"/>
      <c r="Z57" s="497"/>
      <c r="AA57" s="497"/>
      <c r="AB57" s="497"/>
      <c r="AC57" s="497"/>
      <c r="AD57" s="497"/>
      <c r="AE57" s="497"/>
      <c r="AF57" s="497"/>
      <c r="AG57" s="497"/>
      <c r="AH57" s="497"/>
      <c r="AI57" s="497"/>
    </row>
    <row r="58" spans="8:35" ht="15.75">
      <c r="H58" s="529"/>
      <c r="I58" s="519"/>
      <c r="L58" s="520"/>
      <c r="M58" s="520"/>
      <c r="O58" s="497"/>
      <c r="P58" s="497"/>
      <c r="Q58" s="497"/>
      <c r="R58" s="497"/>
      <c r="S58" s="497"/>
      <c r="T58" s="497"/>
      <c r="U58" s="497"/>
      <c r="V58" s="497"/>
      <c r="W58" s="497"/>
      <c r="X58" s="497"/>
      <c r="Y58" s="497"/>
      <c r="Z58" s="497"/>
      <c r="AA58" s="497"/>
      <c r="AB58" s="497"/>
      <c r="AC58" s="497"/>
      <c r="AD58" s="497"/>
      <c r="AE58" s="497"/>
      <c r="AF58" s="497"/>
      <c r="AG58" s="497"/>
      <c r="AH58" s="497"/>
      <c r="AI58" s="497"/>
    </row>
    <row r="59" spans="4:35" ht="15.75">
      <c r="D59" s="497"/>
      <c r="E59" s="497"/>
      <c r="F59" s="497"/>
      <c r="G59" s="497"/>
      <c r="H59" s="529"/>
      <c r="I59" s="585"/>
      <c r="L59" s="520"/>
      <c r="M59" s="520"/>
      <c r="N59" s="497"/>
      <c r="O59" s="497"/>
      <c r="P59" s="497"/>
      <c r="Q59" s="497"/>
      <c r="R59" s="497"/>
      <c r="S59" s="497"/>
      <c r="T59" s="497"/>
      <c r="U59" s="497"/>
      <c r="V59" s="497"/>
      <c r="W59" s="497"/>
      <c r="X59" s="497"/>
      <c r="Y59" s="497"/>
      <c r="Z59" s="497"/>
      <c r="AA59" s="497"/>
      <c r="AB59" s="497"/>
      <c r="AC59" s="497"/>
      <c r="AD59" s="497"/>
      <c r="AE59" s="497"/>
      <c r="AF59" s="497"/>
      <c r="AG59" s="497"/>
      <c r="AH59" s="497"/>
      <c r="AI59" s="497"/>
    </row>
    <row r="60" spans="4:35" ht="15.75">
      <c r="D60" s="497"/>
      <c r="E60" s="497"/>
      <c r="F60" s="497"/>
      <c r="G60" s="497"/>
      <c r="H60" s="529"/>
      <c r="I60" s="586"/>
      <c r="L60" s="520"/>
      <c r="M60" s="520"/>
      <c r="N60" s="497"/>
      <c r="O60" s="497"/>
      <c r="P60" s="497"/>
      <c r="Q60" s="497"/>
      <c r="R60" s="497"/>
      <c r="S60" s="497"/>
      <c r="T60" s="497"/>
      <c r="U60" s="497"/>
      <c r="V60" s="497"/>
      <c r="W60" s="497"/>
      <c r="X60" s="497"/>
      <c r="Y60" s="497"/>
      <c r="Z60" s="497"/>
      <c r="AA60" s="497"/>
      <c r="AB60" s="497"/>
      <c r="AC60" s="497"/>
      <c r="AD60" s="497"/>
      <c r="AE60" s="497"/>
      <c r="AF60" s="497"/>
      <c r="AG60" s="497"/>
      <c r="AH60" s="497"/>
      <c r="AI60" s="497"/>
    </row>
    <row r="61" spans="4:35" ht="15.75">
      <c r="D61" s="497"/>
      <c r="E61" s="497"/>
      <c r="F61" s="497"/>
      <c r="G61" s="497"/>
      <c r="H61" s="529"/>
      <c r="I61" s="586"/>
      <c r="L61" s="520"/>
      <c r="M61" s="520"/>
      <c r="N61" s="497"/>
      <c r="O61" s="497"/>
      <c r="P61" s="497"/>
      <c r="Q61" s="497"/>
      <c r="R61" s="497"/>
      <c r="S61" s="497"/>
      <c r="T61" s="497"/>
      <c r="U61" s="497"/>
      <c r="V61" s="497"/>
      <c r="W61" s="497"/>
      <c r="X61" s="497"/>
      <c r="Y61" s="497"/>
      <c r="Z61" s="497"/>
      <c r="AA61" s="497"/>
      <c r="AB61" s="497"/>
      <c r="AC61" s="497"/>
      <c r="AD61" s="497"/>
      <c r="AE61" s="497"/>
      <c r="AF61" s="497"/>
      <c r="AG61" s="497"/>
      <c r="AH61" s="497"/>
      <c r="AI61" s="497"/>
    </row>
    <row r="62" spans="4:35" ht="15.75">
      <c r="D62" s="497"/>
      <c r="E62" s="497"/>
      <c r="F62" s="497"/>
      <c r="G62" s="497"/>
      <c r="H62" s="529"/>
      <c r="I62" s="586"/>
      <c r="L62" s="520"/>
      <c r="M62" s="520"/>
      <c r="N62" s="497"/>
      <c r="O62" s="497"/>
      <c r="P62" s="497"/>
      <c r="Q62" s="497"/>
      <c r="R62" s="497"/>
      <c r="S62" s="497"/>
      <c r="T62" s="497"/>
      <c r="U62" s="497"/>
      <c r="V62" s="497"/>
      <c r="W62" s="497"/>
      <c r="X62" s="497"/>
      <c r="Y62" s="497"/>
      <c r="Z62" s="497"/>
      <c r="AA62" s="497"/>
      <c r="AB62" s="497"/>
      <c r="AC62" s="497"/>
      <c r="AD62" s="497"/>
      <c r="AE62" s="497"/>
      <c r="AF62" s="497"/>
      <c r="AG62" s="497"/>
      <c r="AH62" s="497"/>
      <c r="AI62" s="497"/>
    </row>
    <row r="63" spans="4:35" ht="15.75">
      <c r="D63" s="497"/>
      <c r="E63" s="497"/>
      <c r="F63" s="497"/>
      <c r="G63" s="497"/>
      <c r="H63" s="529"/>
      <c r="I63" s="586"/>
      <c r="L63" s="520"/>
      <c r="M63" s="520"/>
      <c r="N63" s="497"/>
      <c r="O63" s="497"/>
      <c r="P63" s="497"/>
      <c r="Q63" s="497"/>
      <c r="R63" s="497"/>
      <c r="S63" s="497"/>
      <c r="T63" s="497"/>
      <c r="U63" s="497"/>
      <c r="V63" s="497"/>
      <c r="W63" s="497"/>
      <c r="X63" s="497"/>
      <c r="Y63" s="497"/>
      <c r="Z63" s="497"/>
      <c r="AA63" s="497"/>
      <c r="AB63" s="497"/>
      <c r="AC63" s="497"/>
      <c r="AD63" s="497"/>
      <c r="AE63" s="497"/>
      <c r="AF63" s="497"/>
      <c r="AG63" s="497"/>
      <c r="AH63" s="497"/>
      <c r="AI63" s="497"/>
    </row>
    <row r="64" spans="4:35" ht="15.75">
      <c r="D64" s="497"/>
      <c r="E64" s="497"/>
      <c r="F64" s="497"/>
      <c r="G64" s="497"/>
      <c r="I64" s="586"/>
      <c r="L64" s="520"/>
      <c r="M64" s="520"/>
      <c r="N64" s="497"/>
      <c r="O64" s="497"/>
      <c r="P64" s="497"/>
      <c r="Q64" s="497"/>
      <c r="R64" s="497"/>
      <c r="S64" s="497"/>
      <c r="T64" s="497"/>
      <c r="U64" s="497"/>
      <c r="V64" s="497"/>
      <c r="W64" s="497"/>
      <c r="X64" s="497"/>
      <c r="Y64" s="497"/>
      <c r="Z64" s="497"/>
      <c r="AA64" s="497"/>
      <c r="AB64" s="497"/>
      <c r="AC64" s="497"/>
      <c r="AD64" s="497"/>
      <c r="AE64" s="497"/>
      <c r="AF64" s="497"/>
      <c r="AG64" s="497"/>
      <c r="AH64" s="497"/>
      <c r="AI64" s="497"/>
    </row>
    <row r="65" spans="4:35" ht="15.75">
      <c r="D65" s="497"/>
      <c r="E65" s="497"/>
      <c r="F65" s="497"/>
      <c r="G65" s="497"/>
      <c r="I65" s="586"/>
      <c r="L65" s="520"/>
      <c r="M65" s="520"/>
      <c r="N65" s="497"/>
      <c r="O65" s="497"/>
      <c r="P65" s="497"/>
      <c r="Q65" s="497"/>
      <c r="R65" s="497"/>
      <c r="S65" s="497"/>
      <c r="T65" s="497"/>
      <c r="U65" s="497"/>
      <c r="V65" s="497"/>
      <c r="W65" s="497"/>
      <c r="X65" s="497"/>
      <c r="Y65" s="497"/>
      <c r="Z65" s="497"/>
      <c r="AA65" s="497"/>
      <c r="AB65" s="497"/>
      <c r="AC65" s="497"/>
      <c r="AD65" s="497"/>
      <c r="AE65" s="497"/>
      <c r="AF65" s="497"/>
      <c r="AG65" s="497"/>
      <c r="AH65" s="497"/>
      <c r="AI65" s="497"/>
    </row>
    <row r="66" spans="4:35" ht="15.75">
      <c r="D66" s="497"/>
      <c r="E66" s="497"/>
      <c r="F66" s="497"/>
      <c r="G66" s="497"/>
      <c r="I66" s="586"/>
      <c r="L66" s="520"/>
      <c r="M66" s="520"/>
      <c r="N66" s="497"/>
      <c r="O66" s="497"/>
      <c r="P66" s="497"/>
      <c r="Q66" s="497"/>
      <c r="R66" s="497"/>
      <c r="S66" s="497"/>
      <c r="T66" s="497"/>
      <c r="U66" s="497"/>
      <c r="V66" s="497"/>
      <c r="W66" s="497"/>
      <c r="X66" s="497"/>
      <c r="Y66" s="497"/>
      <c r="Z66" s="497"/>
      <c r="AA66" s="497"/>
      <c r="AB66" s="497"/>
      <c r="AC66" s="497"/>
      <c r="AD66" s="497"/>
      <c r="AE66" s="497"/>
      <c r="AF66" s="497"/>
      <c r="AG66" s="497"/>
      <c r="AH66" s="497"/>
      <c r="AI66" s="497"/>
    </row>
    <row r="67" spans="4:35" ht="15.75">
      <c r="D67" s="497"/>
      <c r="E67" s="497"/>
      <c r="F67" s="497"/>
      <c r="G67" s="497"/>
      <c r="I67" s="586"/>
      <c r="L67" s="520"/>
      <c r="M67" s="520"/>
      <c r="N67" s="497"/>
      <c r="O67" s="497"/>
      <c r="P67" s="497"/>
      <c r="Q67" s="497"/>
      <c r="R67" s="497"/>
      <c r="S67" s="497"/>
      <c r="T67" s="497"/>
      <c r="U67" s="497"/>
      <c r="V67" s="497"/>
      <c r="W67" s="497"/>
      <c r="X67" s="497"/>
      <c r="Y67" s="497"/>
      <c r="Z67" s="497"/>
      <c r="AA67" s="497"/>
      <c r="AB67" s="497"/>
      <c r="AC67" s="497"/>
      <c r="AD67" s="497"/>
      <c r="AE67" s="497"/>
      <c r="AF67" s="497"/>
      <c r="AG67" s="497"/>
      <c r="AH67" s="497"/>
      <c r="AI67" s="497"/>
    </row>
    <row r="68" spans="4:35" ht="15.75">
      <c r="D68" s="497"/>
      <c r="E68" s="497"/>
      <c r="F68" s="497"/>
      <c r="G68" s="497"/>
      <c r="I68" s="586"/>
      <c r="L68" s="520"/>
      <c r="M68" s="520"/>
      <c r="N68" s="497"/>
      <c r="O68" s="497"/>
      <c r="P68" s="497"/>
      <c r="Q68" s="497"/>
      <c r="R68" s="497"/>
      <c r="S68" s="497"/>
      <c r="T68" s="497"/>
      <c r="U68" s="497"/>
      <c r="V68" s="497"/>
      <c r="W68" s="497"/>
      <c r="X68" s="497"/>
      <c r="Y68" s="497"/>
      <c r="Z68" s="497"/>
      <c r="AA68" s="497"/>
      <c r="AB68" s="497"/>
      <c r="AC68" s="497"/>
      <c r="AD68" s="497"/>
      <c r="AE68" s="497"/>
      <c r="AF68" s="497"/>
      <c r="AG68" s="497"/>
      <c r="AH68" s="497"/>
      <c r="AI68" s="497"/>
    </row>
    <row r="69" spans="4:35" ht="15.75">
      <c r="D69" s="497"/>
      <c r="E69" s="497"/>
      <c r="F69" s="497"/>
      <c r="G69" s="497"/>
      <c r="I69" s="586"/>
      <c r="L69" s="520"/>
      <c r="M69" s="520"/>
      <c r="N69" s="497"/>
      <c r="O69" s="497"/>
      <c r="P69" s="497"/>
      <c r="Q69" s="497"/>
      <c r="R69" s="497"/>
      <c r="S69" s="497"/>
      <c r="T69" s="497"/>
      <c r="U69" s="497"/>
      <c r="V69" s="497"/>
      <c r="W69" s="497"/>
      <c r="X69" s="497"/>
      <c r="Y69" s="497"/>
      <c r="Z69" s="497"/>
      <c r="AA69" s="497"/>
      <c r="AB69" s="497"/>
      <c r="AC69" s="497"/>
      <c r="AD69" s="497"/>
      <c r="AE69" s="497"/>
      <c r="AF69" s="497"/>
      <c r="AG69" s="497"/>
      <c r="AH69" s="497"/>
      <c r="AI69" s="497"/>
    </row>
    <row r="70" spans="4:35" ht="15.75">
      <c r="D70" s="497"/>
      <c r="E70" s="497"/>
      <c r="F70" s="497"/>
      <c r="G70" s="497"/>
      <c r="I70" s="586"/>
      <c r="L70" s="520"/>
      <c r="M70" s="520"/>
      <c r="N70" s="497"/>
      <c r="O70" s="497"/>
      <c r="P70" s="497"/>
      <c r="Q70" s="497"/>
      <c r="R70" s="497"/>
      <c r="S70" s="497"/>
      <c r="T70" s="497"/>
      <c r="U70" s="497"/>
      <c r="V70" s="497"/>
      <c r="W70" s="497"/>
      <c r="X70" s="497"/>
      <c r="Y70" s="497"/>
      <c r="Z70" s="497"/>
      <c r="AA70" s="497"/>
      <c r="AB70" s="497"/>
      <c r="AC70" s="497"/>
      <c r="AD70" s="497"/>
      <c r="AE70" s="497"/>
      <c r="AF70" s="497"/>
      <c r="AG70" s="497"/>
      <c r="AH70" s="497"/>
      <c r="AI70" s="497"/>
    </row>
    <row r="71" spans="4:35" ht="15.75">
      <c r="D71" s="497"/>
      <c r="E71" s="497"/>
      <c r="F71" s="497"/>
      <c r="G71" s="497"/>
      <c r="I71" s="586"/>
      <c r="L71" s="520"/>
      <c r="M71" s="520"/>
      <c r="N71" s="497"/>
      <c r="O71" s="497"/>
      <c r="P71" s="497"/>
      <c r="Q71" s="497"/>
      <c r="R71" s="497"/>
      <c r="S71" s="497"/>
      <c r="T71" s="497"/>
      <c r="U71" s="497"/>
      <c r="V71" s="497"/>
      <c r="W71" s="497"/>
      <c r="X71" s="497"/>
      <c r="Y71" s="497"/>
      <c r="Z71" s="497"/>
      <c r="AA71" s="497"/>
      <c r="AB71" s="497"/>
      <c r="AC71" s="497"/>
      <c r="AD71" s="497"/>
      <c r="AE71" s="497"/>
      <c r="AF71" s="497"/>
      <c r="AG71" s="497"/>
      <c r="AH71" s="497"/>
      <c r="AI71" s="497"/>
    </row>
    <row r="72" spans="4:35" ht="15.75">
      <c r="D72" s="497"/>
      <c r="E72" s="497"/>
      <c r="F72" s="497"/>
      <c r="G72" s="497"/>
      <c r="I72" s="586"/>
      <c r="L72" s="520"/>
      <c r="M72" s="520"/>
      <c r="N72" s="497"/>
      <c r="O72" s="497"/>
      <c r="P72" s="497"/>
      <c r="Q72" s="497"/>
      <c r="R72" s="497"/>
      <c r="S72" s="497"/>
      <c r="T72" s="497"/>
      <c r="U72" s="497"/>
      <c r="V72" s="497"/>
      <c r="W72" s="497"/>
      <c r="X72" s="497"/>
      <c r="Y72" s="497"/>
      <c r="Z72" s="497"/>
      <c r="AA72" s="497"/>
      <c r="AB72" s="497"/>
      <c r="AC72" s="497"/>
      <c r="AD72" s="497"/>
      <c r="AE72" s="497"/>
      <c r="AF72" s="497"/>
      <c r="AG72" s="497"/>
      <c r="AH72" s="497"/>
      <c r="AI72" s="497"/>
    </row>
    <row r="73" spans="4:35" ht="15.75">
      <c r="D73" s="497"/>
      <c r="E73" s="497"/>
      <c r="F73" s="497"/>
      <c r="G73" s="497"/>
      <c r="I73" s="586"/>
      <c r="L73" s="520"/>
      <c r="M73" s="520"/>
      <c r="N73" s="497"/>
      <c r="O73" s="497"/>
      <c r="P73" s="497"/>
      <c r="Q73" s="497"/>
      <c r="R73" s="497"/>
      <c r="S73" s="497"/>
      <c r="T73" s="497"/>
      <c r="U73" s="497"/>
      <c r="V73" s="497"/>
      <c r="W73" s="497"/>
      <c r="X73" s="497"/>
      <c r="Y73" s="497"/>
      <c r="Z73" s="497"/>
      <c r="AA73" s="497"/>
      <c r="AB73" s="497"/>
      <c r="AC73" s="497"/>
      <c r="AD73" s="497"/>
      <c r="AE73" s="497"/>
      <c r="AF73" s="497"/>
      <c r="AG73" s="497"/>
      <c r="AH73" s="497"/>
      <c r="AI73" s="497"/>
    </row>
    <row r="74" spans="4:35" ht="15.75">
      <c r="D74" s="497"/>
      <c r="E74" s="497"/>
      <c r="F74" s="497"/>
      <c r="G74" s="497"/>
      <c r="I74" s="586"/>
      <c r="L74" s="520"/>
      <c r="M74" s="520"/>
      <c r="N74" s="497"/>
      <c r="O74" s="497"/>
      <c r="P74" s="497"/>
      <c r="Q74" s="497"/>
      <c r="R74" s="497"/>
      <c r="S74" s="497"/>
      <c r="T74" s="497"/>
      <c r="U74" s="497"/>
      <c r="V74" s="497"/>
      <c r="W74" s="497"/>
      <c r="X74" s="497"/>
      <c r="Y74" s="497"/>
      <c r="Z74" s="497"/>
      <c r="AA74" s="497"/>
      <c r="AB74" s="497"/>
      <c r="AC74" s="497"/>
      <c r="AD74" s="497"/>
      <c r="AE74" s="497"/>
      <c r="AF74" s="497"/>
      <c r="AG74" s="497"/>
      <c r="AH74" s="497"/>
      <c r="AI74" s="497"/>
    </row>
    <row r="75" spans="4:35" ht="15.75">
      <c r="D75" s="497"/>
      <c r="E75" s="497"/>
      <c r="F75" s="497"/>
      <c r="G75" s="497"/>
      <c r="H75" s="497"/>
      <c r="I75" s="497"/>
      <c r="J75" s="507"/>
      <c r="K75" s="507"/>
      <c r="L75" s="520"/>
      <c r="M75" s="520"/>
      <c r="N75" s="497"/>
      <c r="O75" s="497"/>
      <c r="P75" s="497"/>
      <c r="Q75" s="497"/>
      <c r="R75" s="497"/>
      <c r="S75" s="497"/>
      <c r="T75" s="497"/>
      <c r="U75" s="497"/>
      <c r="V75" s="497"/>
      <c r="W75" s="497"/>
      <c r="X75" s="497"/>
      <c r="Y75" s="497"/>
      <c r="Z75" s="497"/>
      <c r="AA75" s="497"/>
      <c r="AB75" s="497"/>
      <c r="AC75" s="497"/>
      <c r="AD75" s="497"/>
      <c r="AE75" s="497"/>
      <c r="AF75" s="497"/>
      <c r="AG75" s="497"/>
      <c r="AH75" s="497"/>
      <c r="AI75" s="497"/>
    </row>
    <row r="76" spans="4:35" ht="15.75">
      <c r="D76" s="497"/>
      <c r="E76" s="497"/>
      <c r="F76" s="497"/>
      <c r="G76" s="497"/>
      <c r="H76" s="497"/>
      <c r="I76" s="497"/>
      <c r="J76" s="507"/>
      <c r="K76" s="507"/>
      <c r="L76" s="520"/>
      <c r="M76" s="520"/>
      <c r="N76" s="497"/>
      <c r="O76" s="497"/>
      <c r="P76" s="497"/>
      <c r="Q76" s="497"/>
      <c r="R76" s="497"/>
      <c r="S76" s="497"/>
      <c r="T76" s="497"/>
      <c r="U76" s="497"/>
      <c r="V76" s="497"/>
      <c r="W76" s="497"/>
      <c r="X76" s="497"/>
      <c r="Y76" s="497"/>
      <c r="Z76" s="497"/>
      <c r="AA76" s="497"/>
      <c r="AB76" s="497"/>
      <c r="AC76" s="497"/>
      <c r="AD76" s="497"/>
      <c r="AE76" s="497"/>
      <c r="AF76" s="497"/>
      <c r="AG76" s="497"/>
      <c r="AH76" s="497"/>
      <c r="AI76" s="497"/>
    </row>
    <row r="77" spans="4:35" ht="15.75">
      <c r="D77" s="497"/>
      <c r="E77" s="497"/>
      <c r="F77" s="497"/>
      <c r="G77" s="497"/>
      <c r="H77" s="497"/>
      <c r="I77" s="497"/>
      <c r="J77" s="507"/>
      <c r="K77" s="507"/>
      <c r="L77" s="520"/>
      <c r="M77" s="520"/>
      <c r="N77" s="497"/>
      <c r="O77" s="497"/>
      <c r="P77" s="497"/>
      <c r="Q77" s="497"/>
      <c r="R77" s="497"/>
      <c r="S77" s="497"/>
      <c r="T77" s="497"/>
      <c r="U77" s="497"/>
      <c r="V77" s="497"/>
      <c r="W77" s="497"/>
      <c r="X77" s="497"/>
      <c r="Y77" s="497"/>
      <c r="Z77" s="497"/>
      <c r="AA77" s="497"/>
      <c r="AB77" s="497"/>
      <c r="AC77" s="497"/>
      <c r="AD77" s="497"/>
      <c r="AE77" s="497"/>
      <c r="AF77" s="497"/>
      <c r="AG77" s="497"/>
      <c r="AH77" s="497"/>
      <c r="AI77" s="497"/>
    </row>
    <row r="78" spans="4:35" ht="15.75">
      <c r="D78" s="497"/>
      <c r="E78" s="497"/>
      <c r="F78" s="497"/>
      <c r="G78" s="497"/>
      <c r="H78" s="497"/>
      <c r="I78" s="497"/>
      <c r="J78" s="507"/>
      <c r="K78" s="507"/>
      <c r="L78" s="520"/>
      <c r="M78" s="520"/>
      <c r="N78" s="497"/>
      <c r="O78" s="497"/>
      <c r="P78" s="497"/>
      <c r="Q78" s="497"/>
      <c r="R78" s="497"/>
      <c r="S78" s="497"/>
      <c r="T78" s="497"/>
      <c r="U78" s="497"/>
      <c r="V78" s="497"/>
      <c r="W78" s="497"/>
      <c r="X78" s="497"/>
      <c r="Y78" s="497"/>
      <c r="Z78" s="497"/>
      <c r="AA78" s="497"/>
      <c r="AB78" s="497"/>
      <c r="AC78" s="497"/>
      <c r="AD78" s="497"/>
      <c r="AE78" s="497"/>
      <c r="AF78" s="497"/>
      <c r="AG78" s="497"/>
      <c r="AH78" s="497"/>
      <c r="AI78" s="497"/>
    </row>
    <row r="79" spans="4:35" ht="15.75">
      <c r="D79" s="497"/>
      <c r="E79" s="497"/>
      <c r="F79" s="497"/>
      <c r="G79" s="497"/>
      <c r="H79" s="497"/>
      <c r="I79" s="497"/>
      <c r="J79" s="507"/>
      <c r="K79" s="507"/>
      <c r="L79" s="520"/>
      <c r="M79" s="520"/>
      <c r="N79" s="497"/>
      <c r="O79" s="497"/>
      <c r="P79" s="497"/>
      <c r="Q79" s="497"/>
      <c r="R79" s="497"/>
      <c r="S79" s="497"/>
      <c r="T79" s="497"/>
      <c r="U79" s="497"/>
      <c r="V79" s="497"/>
      <c r="W79" s="497"/>
      <c r="X79" s="497"/>
      <c r="Y79" s="497"/>
      <c r="Z79" s="497"/>
      <c r="AA79" s="497"/>
      <c r="AB79" s="497"/>
      <c r="AC79" s="497"/>
      <c r="AD79" s="497"/>
      <c r="AE79" s="497"/>
      <c r="AF79" s="497"/>
      <c r="AG79" s="497"/>
      <c r="AH79" s="497"/>
      <c r="AI79" s="497"/>
    </row>
    <row r="80" spans="4:35" ht="15.75">
      <c r="D80" s="497"/>
      <c r="E80" s="497"/>
      <c r="F80" s="497"/>
      <c r="G80" s="497"/>
      <c r="H80" s="497"/>
      <c r="I80" s="497"/>
      <c r="J80" s="507"/>
      <c r="K80" s="507"/>
      <c r="L80" s="520"/>
      <c r="M80" s="520"/>
      <c r="N80" s="497"/>
      <c r="O80" s="497"/>
      <c r="P80" s="497"/>
      <c r="Q80" s="497"/>
      <c r="R80" s="497"/>
      <c r="S80" s="497"/>
      <c r="T80" s="497"/>
      <c r="U80" s="497"/>
      <c r="V80" s="497"/>
      <c r="W80" s="497"/>
      <c r="X80" s="497"/>
      <c r="Y80" s="497"/>
      <c r="Z80" s="497"/>
      <c r="AA80" s="497"/>
      <c r="AB80" s="497"/>
      <c r="AC80" s="497"/>
      <c r="AD80" s="497"/>
      <c r="AE80" s="497"/>
      <c r="AF80" s="497"/>
      <c r="AG80" s="497"/>
      <c r="AH80" s="497"/>
      <c r="AI80" s="497"/>
    </row>
    <row r="81" spans="4:35" ht="15.75">
      <c r="D81" s="497"/>
      <c r="E81" s="497"/>
      <c r="F81" s="497"/>
      <c r="G81" s="497"/>
      <c r="H81" s="497"/>
      <c r="I81" s="497"/>
      <c r="J81" s="507"/>
      <c r="K81" s="507"/>
      <c r="L81" s="520"/>
      <c r="M81" s="520"/>
      <c r="N81" s="497"/>
      <c r="O81" s="497"/>
      <c r="P81" s="497"/>
      <c r="Q81" s="497"/>
      <c r="R81" s="497"/>
      <c r="S81" s="497"/>
      <c r="T81" s="497"/>
      <c r="U81" s="497"/>
      <c r="V81" s="497"/>
      <c r="W81" s="497"/>
      <c r="X81" s="497"/>
      <c r="Y81" s="497"/>
      <c r="Z81" s="497"/>
      <c r="AA81" s="497"/>
      <c r="AB81" s="497"/>
      <c r="AC81" s="497"/>
      <c r="AD81" s="497"/>
      <c r="AE81" s="497"/>
      <c r="AF81" s="497"/>
      <c r="AG81" s="497"/>
      <c r="AH81" s="497"/>
      <c r="AI81" s="497"/>
    </row>
    <row r="82" spans="4:35" ht="15.75">
      <c r="D82" s="497"/>
      <c r="E82" s="497"/>
      <c r="F82" s="497"/>
      <c r="G82" s="497"/>
      <c r="H82" s="497"/>
      <c r="I82" s="497"/>
      <c r="J82" s="507"/>
      <c r="K82" s="507"/>
      <c r="L82" s="520"/>
      <c r="M82" s="520"/>
      <c r="N82" s="497"/>
      <c r="O82" s="497"/>
      <c r="P82" s="497"/>
      <c r="Q82" s="497"/>
      <c r="R82" s="497"/>
      <c r="S82" s="497"/>
      <c r="T82" s="497"/>
      <c r="U82" s="497"/>
      <c r="V82" s="497"/>
      <c r="W82" s="497"/>
      <c r="X82" s="497"/>
      <c r="Y82" s="497"/>
      <c r="Z82" s="497"/>
      <c r="AA82" s="497"/>
      <c r="AB82" s="497"/>
      <c r="AC82" s="497"/>
      <c r="AD82" s="497"/>
      <c r="AE82" s="497"/>
      <c r="AF82" s="497"/>
      <c r="AG82" s="497"/>
      <c r="AH82" s="497"/>
      <c r="AI82" s="497"/>
    </row>
    <row r="83" spans="4:35" ht="15.75">
      <c r="D83" s="497"/>
      <c r="E83" s="497"/>
      <c r="F83" s="497"/>
      <c r="G83" s="497"/>
      <c r="H83" s="497"/>
      <c r="I83" s="497"/>
      <c r="J83" s="507"/>
      <c r="K83" s="507"/>
      <c r="L83" s="520"/>
      <c r="M83" s="520"/>
      <c r="N83" s="497"/>
      <c r="O83" s="497"/>
      <c r="P83" s="497"/>
      <c r="Q83" s="497"/>
      <c r="R83" s="497"/>
      <c r="S83" s="497"/>
      <c r="T83" s="497"/>
      <c r="U83" s="497"/>
      <c r="V83" s="497"/>
      <c r="W83" s="497"/>
      <c r="X83" s="497"/>
      <c r="Y83" s="497"/>
      <c r="Z83" s="497"/>
      <c r="AA83" s="497"/>
      <c r="AB83" s="497"/>
      <c r="AC83" s="497"/>
      <c r="AD83" s="497"/>
      <c r="AE83" s="497"/>
      <c r="AF83" s="497"/>
      <c r="AG83" s="497"/>
      <c r="AH83" s="497"/>
      <c r="AI83" s="497"/>
    </row>
    <row r="84" spans="4:35" ht="15.75">
      <c r="D84" s="497"/>
      <c r="E84" s="497"/>
      <c r="F84" s="497"/>
      <c r="G84" s="497"/>
      <c r="H84" s="497"/>
      <c r="I84" s="497"/>
      <c r="J84" s="507"/>
      <c r="K84" s="507"/>
      <c r="L84" s="520"/>
      <c r="M84" s="520"/>
      <c r="N84" s="497"/>
      <c r="O84" s="497"/>
      <c r="P84" s="497"/>
      <c r="Q84" s="497"/>
      <c r="R84" s="497"/>
      <c r="S84" s="497"/>
      <c r="T84" s="497"/>
      <c r="U84" s="497"/>
      <c r="V84" s="497"/>
      <c r="W84" s="497"/>
      <c r="X84" s="497"/>
      <c r="Y84" s="497"/>
      <c r="Z84" s="497"/>
      <c r="AA84" s="497"/>
      <c r="AB84" s="497"/>
      <c r="AC84" s="497"/>
      <c r="AD84" s="497"/>
      <c r="AE84" s="497"/>
      <c r="AF84" s="497"/>
      <c r="AG84" s="497"/>
      <c r="AH84" s="497"/>
      <c r="AI84" s="497"/>
    </row>
    <row r="85" spans="4:35" ht="15.75">
      <c r="D85" s="497"/>
      <c r="E85" s="497"/>
      <c r="F85" s="497"/>
      <c r="G85" s="497"/>
      <c r="H85" s="497"/>
      <c r="I85" s="497"/>
      <c r="J85" s="507"/>
      <c r="K85" s="507"/>
      <c r="L85" s="520"/>
      <c r="M85" s="520"/>
      <c r="N85" s="497"/>
      <c r="O85" s="497"/>
      <c r="P85" s="497"/>
      <c r="Q85" s="497"/>
      <c r="R85" s="497"/>
      <c r="S85" s="497"/>
      <c r="T85" s="497"/>
      <c r="U85" s="497"/>
      <c r="V85" s="497"/>
      <c r="W85" s="497"/>
      <c r="X85" s="497"/>
      <c r="Y85" s="497"/>
      <c r="Z85" s="497"/>
      <c r="AA85" s="497"/>
      <c r="AB85" s="497"/>
      <c r="AC85" s="497"/>
      <c r="AD85" s="497"/>
      <c r="AE85" s="497"/>
      <c r="AF85" s="497"/>
      <c r="AG85" s="497"/>
      <c r="AH85" s="497"/>
      <c r="AI85" s="497"/>
    </row>
    <row r="86" spans="4:35" ht="15.75">
      <c r="D86" s="497"/>
      <c r="E86" s="497"/>
      <c r="F86" s="497"/>
      <c r="G86" s="497"/>
      <c r="H86" s="497"/>
      <c r="I86" s="497"/>
      <c r="J86" s="507"/>
      <c r="K86" s="507"/>
      <c r="L86" s="520"/>
      <c r="M86" s="520"/>
      <c r="N86" s="497"/>
      <c r="O86" s="497"/>
      <c r="P86" s="497"/>
      <c r="Q86" s="497"/>
      <c r="R86" s="497"/>
      <c r="S86" s="497"/>
      <c r="T86" s="497"/>
      <c r="U86" s="497"/>
      <c r="V86" s="497"/>
      <c r="W86" s="497"/>
      <c r="X86" s="497"/>
      <c r="Y86" s="497"/>
      <c r="Z86" s="497"/>
      <c r="AA86" s="497"/>
      <c r="AB86" s="497"/>
      <c r="AC86" s="497"/>
      <c r="AD86" s="497"/>
      <c r="AE86" s="497"/>
      <c r="AF86" s="497"/>
      <c r="AG86" s="497"/>
      <c r="AH86" s="497"/>
      <c r="AI86" s="497"/>
    </row>
    <row r="87" spans="4:35" ht="15.75">
      <c r="D87" s="497"/>
      <c r="E87" s="497"/>
      <c r="F87" s="497"/>
      <c r="G87" s="497"/>
      <c r="H87" s="497"/>
      <c r="I87" s="497"/>
      <c r="J87" s="507"/>
      <c r="K87" s="507"/>
      <c r="L87" s="520"/>
      <c r="M87" s="520"/>
      <c r="N87" s="497"/>
      <c r="O87" s="497"/>
      <c r="P87" s="497"/>
      <c r="Q87" s="497"/>
      <c r="R87" s="497"/>
      <c r="S87" s="497"/>
      <c r="T87" s="497"/>
      <c r="U87" s="497"/>
      <c r="V87" s="497"/>
      <c r="W87" s="497"/>
      <c r="X87" s="497"/>
      <c r="Y87" s="497"/>
      <c r="Z87" s="497"/>
      <c r="AA87" s="497"/>
      <c r="AB87" s="497"/>
      <c r="AC87" s="497"/>
      <c r="AD87" s="497"/>
      <c r="AE87" s="497"/>
      <c r="AF87" s="497"/>
      <c r="AG87" s="497"/>
      <c r="AH87" s="497"/>
      <c r="AI87" s="497"/>
    </row>
    <row r="88" spans="4:35" ht="15.75">
      <c r="D88" s="497"/>
      <c r="E88" s="497"/>
      <c r="F88" s="497"/>
      <c r="G88" s="497"/>
      <c r="H88" s="497"/>
      <c r="I88" s="497"/>
      <c r="J88" s="507"/>
      <c r="K88" s="507"/>
      <c r="L88" s="520"/>
      <c r="M88" s="520"/>
      <c r="N88" s="497"/>
      <c r="O88" s="497"/>
      <c r="P88" s="497"/>
      <c r="Q88" s="497"/>
      <c r="R88" s="497"/>
      <c r="S88" s="497"/>
      <c r="T88" s="497"/>
      <c r="U88" s="497"/>
      <c r="V88" s="497"/>
      <c r="W88" s="497"/>
      <c r="X88" s="497"/>
      <c r="Y88" s="497"/>
      <c r="Z88" s="497"/>
      <c r="AA88" s="497"/>
      <c r="AB88" s="497"/>
      <c r="AC88" s="497"/>
      <c r="AD88" s="497"/>
      <c r="AE88" s="497"/>
      <c r="AF88" s="497"/>
      <c r="AG88" s="497"/>
      <c r="AH88" s="497"/>
      <c r="AI88" s="497"/>
    </row>
    <row r="89" spans="4:35" ht="15.75">
      <c r="D89" s="497"/>
      <c r="E89" s="497"/>
      <c r="F89" s="497"/>
      <c r="G89" s="497"/>
      <c r="H89" s="497"/>
      <c r="I89" s="497"/>
      <c r="J89" s="507"/>
      <c r="K89" s="507"/>
      <c r="L89" s="520"/>
      <c r="M89" s="520"/>
      <c r="N89" s="497"/>
      <c r="O89" s="497"/>
      <c r="P89" s="497"/>
      <c r="Q89" s="497"/>
      <c r="R89" s="497"/>
      <c r="S89" s="497"/>
      <c r="T89" s="497"/>
      <c r="U89" s="497"/>
      <c r="V89" s="497"/>
      <c r="W89" s="497"/>
      <c r="X89" s="497"/>
      <c r="Y89" s="497"/>
      <c r="Z89" s="497"/>
      <c r="AA89" s="497"/>
      <c r="AB89" s="497"/>
      <c r="AC89" s="497"/>
      <c r="AD89" s="497"/>
      <c r="AE89" s="497"/>
      <c r="AF89" s="497"/>
      <c r="AG89" s="497"/>
      <c r="AH89" s="497"/>
      <c r="AI89" s="497"/>
    </row>
    <row r="90" spans="4:35" ht="15.75">
      <c r="D90" s="497"/>
      <c r="E90" s="497"/>
      <c r="F90" s="497"/>
      <c r="G90" s="497"/>
      <c r="H90" s="497"/>
      <c r="I90" s="497"/>
      <c r="J90" s="507"/>
      <c r="K90" s="507"/>
      <c r="L90" s="520"/>
      <c r="M90" s="520"/>
      <c r="N90" s="497"/>
      <c r="O90" s="497"/>
      <c r="P90" s="497"/>
      <c r="Q90" s="497"/>
      <c r="R90" s="497"/>
      <c r="S90" s="497"/>
      <c r="T90" s="497"/>
      <c r="U90" s="497"/>
      <c r="V90" s="497"/>
      <c r="W90" s="497"/>
      <c r="X90" s="497"/>
      <c r="Y90" s="497"/>
      <c r="Z90" s="497"/>
      <c r="AA90" s="497"/>
      <c r="AB90" s="497"/>
      <c r="AC90" s="497"/>
      <c r="AD90" s="497"/>
      <c r="AE90" s="497"/>
      <c r="AF90" s="497"/>
      <c r="AG90" s="497"/>
      <c r="AH90" s="497"/>
      <c r="AI90" s="497"/>
    </row>
  </sheetData>
  <sheetProtection/>
  <mergeCells count="4">
    <mergeCell ref="E41:G41"/>
    <mergeCell ref="E57:G57"/>
    <mergeCell ref="E21:G21"/>
    <mergeCell ref="E35:G35"/>
  </mergeCells>
  <printOptions/>
  <pageMargins left="0.4" right="0.38" top="0.54" bottom="0.71" header="0.32" footer="0.5"/>
  <pageSetup fitToHeight="6" fitToWidth="1" horizontalDpi="600" verticalDpi="600" orientation="portrait" scale="76" r:id="rId1"/>
  <headerFooter alignWithMargins="0">
    <oddFooter>&amp;L&amp;10&amp;P&amp;C&amp;F&amp;R&amp;D</oddFooter>
  </headerFooter>
</worksheet>
</file>

<file path=xl/worksheets/sheet12.xml><?xml version="1.0" encoding="utf-8"?>
<worksheet xmlns="http://schemas.openxmlformats.org/spreadsheetml/2006/main" xmlns:r="http://schemas.openxmlformats.org/officeDocument/2006/relationships">
  <sheetPr>
    <tabColor indexed="34"/>
    <pageSetUpPr fitToPage="1"/>
  </sheetPr>
  <dimension ref="A1:X196"/>
  <sheetViews>
    <sheetView zoomScale="85" zoomScaleNormal="85" zoomScalePageLayoutView="0" workbookViewId="0" topLeftCell="A1">
      <selection activeCell="K26" sqref="K26"/>
    </sheetView>
  </sheetViews>
  <sheetFormatPr defaultColWidth="10.5546875" defaultRowHeight="15"/>
  <cols>
    <col min="1" max="1" width="3.77734375" style="99" customWidth="1"/>
    <col min="2" max="2" width="20.77734375" style="99" customWidth="1"/>
    <col min="3" max="3" width="16.77734375" style="99" customWidth="1"/>
    <col min="4" max="4" width="7.4453125" style="99" customWidth="1"/>
    <col min="5" max="5" width="5.77734375" style="99" customWidth="1"/>
    <col min="6" max="7" width="1.4375" style="99" customWidth="1"/>
    <col min="8" max="8" width="7.10546875" style="99" customWidth="1"/>
    <col min="9" max="13" width="10.77734375" style="450" customWidth="1"/>
    <col min="14" max="14" width="12.5546875" style="450" customWidth="1"/>
    <col min="15" max="16384" width="10.5546875" style="99" customWidth="1"/>
  </cols>
  <sheetData>
    <row r="1" spans="1:14" ht="18">
      <c r="A1" s="398" t="s">
        <v>391</v>
      </c>
      <c r="I1" s="99"/>
      <c r="J1" s="99"/>
      <c r="K1" s="99"/>
      <c r="L1" s="99"/>
      <c r="M1" s="99"/>
      <c r="N1" s="99"/>
    </row>
    <row r="2" spans="1:14" ht="18.75">
      <c r="A2" s="399" t="e">
        <f>#REF!</f>
        <v>#REF!</v>
      </c>
      <c r="B2" s="398"/>
      <c r="F2" s="400"/>
      <c r="G2" s="400"/>
      <c r="I2" s="99"/>
      <c r="J2" s="99"/>
      <c r="K2" s="99"/>
      <c r="L2" s="99"/>
      <c r="M2" s="99"/>
      <c r="N2" s="99"/>
    </row>
    <row r="3" spans="1:23" ht="18.75">
      <c r="A3" s="399" t="e">
        <f>#REF!</f>
        <v>#REF!</v>
      </c>
      <c r="B3" s="398"/>
      <c r="H3" s="379"/>
      <c r="I3" s="379"/>
      <c r="J3" s="379"/>
      <c r="K3" s="379"/>
      <c r="L3" s="379"/>
      <c r="M3" s="379"/>
      <c r="N3" s="379"/>
      <c r="O3" s="379"/>
      <c r="P3" s="379"/>
      <c r="Q3" s="379"/>
      <c r="R3" s="379"/>
      <c r="S3" s="379"/>
      <c r="T3" s="379"/>
      <c r="U3" s="379"/>
      <c r="V3" s="379"/>
      <c r="W3" s="379"/>
    </row>
    <row r="4" spans="1:23" ht="18">
      <c r="A4" s="400" t="s">
        <v>392</v>
      </c>
      <c r="B4" s="401" t="e">
        <f>#REF!</f>
        <v>#REF!</v>
      </c>
      <c r="C4" s="402"/>
      <c r="F4" s="403"/>
      <c r="G4" s="403"/>
      <c r="H4" s="379"/>
      <c r="I4" s="379"/>
      <c r="J4" s="379"/>
      <c r="K4" s="379"/>
      <c r="L4" s="379"/>
      <c r="M4" s="379"/>
      <c r="N4" s="379"/>
      <c r="O4" s="379"/>
      <c r="P4" s="379"/>
      <c r="Q4" s="379"/>
      <c r="R4" s="379"/>
      <c r="S4" s="379"/>
      <c r="T4" s="379"/>
      <c r="U4" s="379"/>
      <c r="V4" s="379"/>
      <c r="W4" s="379"/>
    </row>
    <row r="5" spans="1:23" ht="18">
      <c r="A5" s="400" t="s">
        <v>393</v>
      </c>
      <c r="B5" s="401" t="e">
        <f>#REF!</f>
        <v>#REF!</v>
      </c>
      <c r="C5" s="402"/>
      <c r="G5" s="404"/>
      <c r="H5" s="379"/>
      <c r="I5" s="379"/>
      <c r="J5" s="379"/>
      <c r="K5" s="379"/>
      <c r="L5" s="379"/>
      <c r="M5" s="379"/>
      <c r="N5" s="379"/>
      <c r="O5" s="379"/>
      <c r="P5" s="379"/>
      <c r="Q5" s="379"/>
      <c r="R5" s="379"/>
      <c r="S5" s="379"/>
      <c r="T5" s="379"/>
      <c r="U5" s="379"/>
      <c r="V5" s="379"/>
      <c r="W5" s="379"/>
    </row>
    <row r="6" spans="1:23" ht="18">
      <c r="A6" s="400"/>
      <c r="B6" s="401"/>
      <c r="C6" s="402"/>
      <c r="G6" s="404"/>
      <c r="H6" s="379"/>
      <c r="I6" s="379"/>
      <c r="J6" s="379"/>
      <c r="K6" s="379"/>
      <c r="L6" s="379"/>
      <c r="M6" s="379"/>
      <c r="N6" s="379"/>
      <c r="O6" s="379"/>
      <c r="P6" s="379"/>
      <c r="Q6" s="379"/>
      <c r="R6" s="379"/>
      <c r="S6" s="379"/>
      <c r="T6" s="379"/>
      <c r="U6" s="379"/>
      <c r="V6" s="379"/>
      <c r="W6" s="379"/>
    </row>
    <row r="7" spans="1:23" ht="21.75" customHeight="1">
      <c r="A7" s="392" t="s">
        <v>0</v>
      </c>
      <c r="F7" s="99" t="s">
        <v>1</v>
      </c>
      <c r="Q7" s="380"/>
      <c r="R7" s="380"/>
      <c r="S7" s="102"/>
      <c r="T7" s="102"/>
      <c r="U7" s="102"/>
      <c r="V7" s="102"/>
      <c r="W7" s="102"/>
    </row>
    <row r="8" spans="1:23" ht="33" customHeight="1">
      <c r="A8" s="405"/>
      <c r="B8" s="491"/>
      <c r="C8" s="492" t="e">
        <f>#REF!</f>
        <v>#REF!</v>
      </c>
      <c r="D8" s="492" t="e">
        <f>#REF!</f>
        <v>#REF!</v>
      </c>
      <c r="E8" s="492" t="e">
        <f>#REF!</f>
        <v>#REF!</v>
      </c>
      <c r="F8" s="493" t="e">
        <f>#REF!</f>
        <v>#REF!</v>
      </c>
      <c r="G8" s="493" t="e">
        <f>#REF!</f>
        <v>#REF!</v>
      </c>
      <c r="H8" s="494" t="e">
        <f>CONCATENATE("Fringe Benefits  @ ")&amp;TEXT(+#REF!,"0%")</f>
        <v>#REF!</v>
      </c>
      <c r="I8" s="495" t="s">
        <v>4</v>
      </c>
      <c r="J8" s="495" t="s">
        <v>5</v>
      </c>
      <c r="K8" s="495" t="s">
        <v>6</v>
      </c>
      <c r="L8" s="495" t="s">
        <v>7</v>
      </c>
      <c r="M8" s="495" t="s">
        <v>8</v>
      </c>
      <c r="N8" s="496" t="s">
        <v>9</v>
      </c>
      <c r="V8" s="103"/>
      <c r="W8" s="103"/>
    </row>
    <row r="9" spans="1:23" ht="15.75">
      <c r="A9" s="392"/>
      <c r="B9" s="406" t="e">
        <f>CONCATENATE(#REF!," ",+#REF!)</f>
        <v>#REF!</v>
      </c>
      <c r="C9" s="187"/>
      <c r="D9" s="187"/>
      <c r="E9" s="187"/>
      <c r="F9" s="187"/>
      <c r="G9" s="187"/>
      <c r="H9" s="188"/>
      <c r="I9" s="451"/>
      <c r="J9" s="451"/>
      <c r="K9" s="451"/>
      <c r="L9" s="451"/>
      <c r="M9" s="451"/>
      <c r="N9" s="451"/>
      <c r="V9" s="103"/>
      <c r="W9" s="103"/>
    </row>
    <row r="10" spans="1:14" ht="15">
      <c r="A10" s="99" t="e">
        <f>#REF!</f>
        <v>#REF!</v>
      </c>
      <c r="B10" s="99" t="e">
        <f>CONCATENATE(#REF!," ",+#REF!)</f>
        <v>#REF!</v>
      </c>
      <c r="C10" s="99" t="e">
        <f>#REF!</f>
        <v>#REF!</v>
      </c>
      <c r="D10" s="189" t="e">
        <f>#REF!</f>
        <v>#REF!</v>
      </c>
      <c r="E10" s="381" t="e">
        <f>#REF!</f>
        <v>#REF!</v>
      </c>
      <c r="F10" s="395" t="e">
        <f>[0]!BASE1</f>
        <v>#REF!</v>
      </c>
      <c r="G10" s="395" t="e">
        <f>#REF!</f>
        <v>#REF!</v>
      </c>
      <c r="H10" s="395"/>
      <c r="I10" s="452" t="e">
        <f>#REF!</f>
        <v>#REF!</v>
      </c>
      <c r="J10" s="452" t="e">
        <f>#REF!</f>
        <v>#REF!</v>
      </c>
      <c r="K10" s="452" t="e">
        <f>#REF!</f>
        <v>#REF!</v>
      </c>
      <c r="L10" s="452" t="e">
        <f>#REF!</f>
        <v>#REF!</v>
      </c>
      <c r="M10" s="452" t="e">
        <f>#REF!</f>
        <v>#REF!</v>
      </c>
      <c r="N10" s="452" t="e">
        <f aca="true" t="shared" si="0" ref="N10:N15">SUM(I10:M10)</f>
        <v>#REF!</v>
      </c>
    </row>
    <row r="11" spans="1:14" ht="15">
      <c r="A11" s="99" t="e">
        <f>#REF!</f>
        <v>#REF!</v>
      </c>
      <c r="B11" s="99" t="e">
        <f>CONCATENATE(#REF!," ",+#REF!)</f>
        <v>#REF!</v>
      </c>
      <c r="C11" s="99" t="e">
        <f>#REF!</f>
        <v>#REF!</v>
      </c>
      <c r="D11" s="189" t="e">
        <f>#REF!</f>
        <v>#REF!</v>
      </c>
      <c r="E11" s="381" t="e">
        <f>#REF!</f>
        <v>#REF!</v>
      </c>
      <c r="F11" s="395" t="e">
        <f>#REF!</f>
        <v>#REF!</v>
      </c>
      <c r="G11" s="395" t="e">
        <f>#REF!</f>
        <v>#REF!</v>
      </c>
      <c r="H11" s="395"/>
      <c r="I11" s="452" t="e">
        <f>#REF!</f>
        <v>#REF!</v>
      </c>
      <c r="J11" s="452" t="e">
        <f>#REF!</f>
        <v>#REF!</v>
      </c>
      <c r="K11" s="452" t="e">
        <f>#REF!</f>
        <v>#REF!</v>
      </c>
      <c r="L11" s="452" t="e">
        <f>#REF!</f>
        <v>#REF!</v>
      </c>
      <c r="M11" s="452" t="e">
        <f>#REF!</f>
        <v>#REF!</v>
      </c>
      <c r="N11" s="452" t="e">
        <f t="shared" si="0"/>
        <v>#REF!</v>
      </c>
    </row>
    <row r="12" spans="1:14" ht="15">
      <c r="A12" s="99" t="e">
        <f>#REF!</f>
        <v>#REF!</v>
      </c>
      <c r="B12" s="99" t="e">
        <f>CONCATENATE(#REF!," ",+#REF!)</f>
        <v>#REF!</v>
      </c>
      <c r="C12" s="99" t="e">
        <f>#REF!</f>
        <v>#REF!</v>
      </c>
      <c r="D12" s="189" t="e">
        <f>#REF!</f>
        <v>#REF!</v>
      </c>
      <c r="E12" s="381" t="e">
        <f>#REF!</f>
        <v>#REF!</v>
      </c>
      <c r="F12" s="395" t="e">
        <f>#REF!</f>
        <v>#REF!</v>
      </c>
      <c r="G12" s="395" t="e">
        <f>#REF!</f>
        <v>#REF!</v>
      </c>
      <c r="H12" s="395"/>
      <c r="I12" s="452" t="e">
        <f>#REF!</f>
        <v>#REF!</v>
      </c>
      <c r="J12" s="452" t="e">
        <f>#REF!</f>
        <v>#REF!</v>
      </c>
      <c r="K12" s="452" t="e">
        <f>#REF!</f>
        <v>#REF!</v>
      </c>
      <c r="L12" s="452" t="e">
        <f>#REF!</f>
        <v>#REF!</v>
      </c>
      <c r="M12" s="452" t="e">
        <f>#REF!</f>
        <v>#REF!</v>
      </c>
      <c r="N12" s="452" t="e">
        <f t="shared" si="0"/>
        <v>#REF!</v>
      </c>
    </row>
    <row r="13" spans="1:14" ht="15" hidden="1">
      <c r="A13" s="99" t="e">
        <f>#REF!</f>
        <v>#REF!</v>
      </c>
      <c r="B13" s="99" t="e">
        <f>CONCATENATE(#REF!," ",+#REF!)</f>
        <v>#REF!</v>
      </c>
      <c r="C13" s="99" t="e">
        <f>#REF!</f>
        <v>#REF!</v>
      </c>
      <c r="D13" s="189" t="e">
        <f>#REF!</f>
        <v>#REF!</v>
      </c>
      <c r="E13" s="381" t="e">
        <f>#REF!</f>
        <v>#REF!</v>
      </c>
      <c r="F13" s="395" t="e">
        <f>#REF!</f>
        <v>#REF!</v>
      </c>
      <c r="G13" s="395" t="e">
        <f>#REF!</f>
        <v>#REF!</v>
      </c>
      <c r="H13" s="395"/>
      <c r="I13" s="452" t="e">
        <f>#REF!</f>
        <v>#REF!</v>
      </c>
      <c r="J13" s="452" t="e">
        <f>#REF!</f>
        <v>#REF!</v>
      </c>
      <c r="K13" s="452" t="e">
        <f>#REF!</f>
        <v>#REF!</v>
      </c>
      <c r="L13" s="452" t="e">
        <f>#REF!</f>
        <v>#REF!</v>
      </c>
      <c r="M13" s="452" t="e">
        <f>#REF!</f>
        <v>#REF!</v>
      </c>
      <c r="N13" s="452" t="e">
        <f t="shared" si="0"/>
        <v>#REF!</v>
      </c>
    </row>
    <row r="14" spans="1:14" ht="15" hidden="1">
      <c r="A14" s="99" t="e">
        <f>#REF!</f>
        <v>#REF!</v>
      </c>
      <c r="B14" s="99" t="e">
        <f>CONCATENATE(#REF!," ",+#REF!)</f>
        <v>#REF!</v>
      </c>
      <c r="C14" s="99" t="e">
        <f>#REF!</f>
        <v>#REF!</v>
      </c>
      <c r="D14" s="189" t="e">
        <f>#REF!</f>
        <v>#REF!</v>
      </c>
      <c r="E14" s="381" t="e">
        <f>#REF!</f>
        <v>#REF!</v>
      </c>
      <c r="F14" s="395" t="e">
        <f>#REF!</f>
        <v>#REF!</v>
      </c>
      <c r="G14" s="395" t="e">
        <f>#REF!</f>
        <v>#REF!</v>
      </c>
      <c r="H14" s="395"/>
      <c r="I14" s="452" t="e">
        <f>#REF!</f>
        <v>#REF!</v>
      </c>
      <c r="J14" s="452" t="e">
        <f>#REF!</f>
        <v>#REF!</v>
      </c>
      <c r="K14" s="452" t="e">
        <f>#REF!</f>
        <v>#REF!</v>
      </c>
      <c r="L14" s="452" t="e">
        <f>#REF!</f>
        <v>#REF!</v>
      </c>
      <c r="M14" s="452" t="e">
        <f>#REF!</f>
        <v>#REF!</v>
      </c>
      <c r="N14" s="452" t="e">
        <f t="shared" si="0"/>
        <v>#REF!</v>
      </c>
    </row>
    <row r="15" spans="1:14" ht="15" hidden="1">
      <c r="A15" s="99" t="e">
        <f>#REF!</f>
        <v>#REF!</v>
      </c>
      <c r="B15" s="99" t="e">
        <f>CONCATENATE(#REF!," ",+#REF!)</f>
        <v>#REF!</v>
      </c>
      <c r="C15" s="99" t="e">
        <f>#REF!</f>
        <v>#REF!</v>
      </c>
      <c r="D15" s="189" t="e">
        <f>#REF!</f>
        <v>#REF!</v>
      </c>
      <c r="E15" s="381" t="e">
        <f>#REF!</f>
        <v>#REF!</v>
      </c>
      <c r="F15" s="395" t="e">
        <f>#REF!</f>
        <v>#REF!</v>
      </c>
      <c r="G15" s="395" t="e">
        <f>#REF!</f>
        <v>#REF!</v>
      </c>
      <c r="H15" s="395"/>
      <c r="I15" s="452" t="e">
        <f>#REF!</f>
        <v>#REF!</v>
      </c>
      <c r="J15" s="452" t="e">
        <f>#REF!</f>
        <v>#REF!</v>
      </c>
      <c r="K15" s="452" t="e">
        <f>#REF!</f>
        <v>#REF!</v>
      </c>
      <c r="L15" s="452" t="e">
        <f>#REF!</f>
        <v>#REF!</v>
      </c>
      <c r="M15" s="452" t="e">
        <f>#REF!</f>
        <v>#REF!</v>
      </c>
      <c r="N15" s="452" t="e">
        <f t="shared" si="0"/>
        <v>#REF!</v>
      </c>
    </row>
    <row r="16" spans="2:14" ht="15">
      <c r="B16" s="406" t="e">
        <f>+#REF!</f>
        <v>#REF!</v>
      </c>
      <c r="D16" s="189"/>
      <c r="E16" s="381"/>
      <c r="F16" s="395"/>
      <c r="G16" s="395"/>
      <c r="H16" s="395"/>
      <c r="I16" s="452"/>
      <c r="J16" s="452"/>
      <c r="K16" s="452"/>
      <c r="L16" s="452"/>
      <c r="M16" s="452"/>
      <c r="N16" s="452"/>
    </row>
    <row r="17" spans="1:14" ht="15">
      <c r="A17" s="99" t="e">
        <f>#REF!</f>
        <v>#REF!</v>
      </c>
      <c r="B17" s="99" t="e">
        <f>CONCATENATE(#REF!," ",+#REF!)</f>
        <v>#REF!</v>
      </c>
      <c r="C17" s="99" t="e">
        <f>#REF!</f>
        <v>#REF!</v>
      </c>
      <c r="D17" s="189" t="e">
        <f>#REF!</f>
        <v>#REF!</v>
      </c>
      <c r="E17" s="381" t="e">
        <f>#REF!</f>
        <v>#REF!</v>
      </c>
      <c r="F17" s="395" t="e">
        <f>#REF!</f>
        <v>#REF!</v>
      </c>
      <c r="G17" s="395" t="e">
        <f>#REF!</f>
        <v>#REF!</v>
      </c>
      <c r="H17" s="395"/>
      <c r="I17" s="452" t="e">
        <f>#REF!</f>
        <v>#REF!</v>
      </c>
      <c r="J17" s="452" t="e">
        <f>#REF!</f>
        <v>#REF!</v>
      </c>
      <c r="K17" s="452" t="e">
        <f>#REF!</f>
        <v>#REF!</v>
      </c>
      <c r="L17" s="452" t="e">
        <f>#REF!</f>
        <v>#REF!</v>
      </c>
      <c r="M17" s="452" t="e">
        <f>#REF!</f>
        <v>#REF!</v>
      </c>
      <c r="N17" s="452" t="e">
        <f>SUM(I17:M17)</f>
        <v>#REF!</v>
      </c>
    </row>
    <row r="18" spans="1:14" ht="15" hidden="1">
      <c r="A18" s="99" t="e">
        <f>#REF!</f>
        <v>#REF!</v>
      </c>
      <c r="B18" s="99" t="e">
        <f>CONCATENATE(#REF!," ",+#REF!)</f>
        <v>#REF!</v>
      </c>
      <c r="C18" s="99" t="e">
        <f>#REF!</f>
        <v>#REF!</v>
      </c>
      <c r="D18" s="189" t="e">
        <f>#REF!</f>
        <v>#REF!</v>
      </c>
      <c r="E18" s="381" t="e">
        <f>#REF!</f>
        <v>#REF!</v>
      </c>
      <c r="F18" s="395" t="e">
        <f>#REF!</f>
        <v>#REF!</v>
      </c>
      <c r="G18" s="395" t="e">
        <f>#REF!</f>
        <v>#REF!</v>
      </c>
      <c r="H18" s="395"/>
      <c r="I18" s="452" t="e">
        <f>#REF!</f>
        <v>#REF!</v>
      </c>
      <c r="J18" s="452" t="e">
        <f>#REF!</f>
        <v>#REF!</v>
      </c>
      <c r="K18" s="452" t="e">
        <f>#REF!</f>
        <v>#REF!</v>
      </c>
      <c r="L18" s="452" t="e">
        <f>#REF!</f>
        <v>#REF!</v>
      </c>
      <c r="M18" s="452" t="e">
        <f>#REF!</f>
        <v>#REF!</v>
      </c>
      <c r="N18" s="452" t="e">
        <f>SUM(I18:M18)</f>
        <v>#REF!</v>
      </c>
    </row>
    <row r="19" spans="1:14" ht="15" hidden="1">
      <c r="A19" s="99" t="e">
        <f>#REF!</f>
        <v>#REF!</v>
      </c>
      <c r="B19" s="99" t="e">
        <f>CONCATENATE(#REF!," ",+#REF!)</f>
        <v>#REF!</v>
      </c>
      <c r="C19" s="99" t="e">
        <f>#REF!</f>
        <v>#REF!</v>
      </c>
      <c r="D19" s="189" t="e">
        <f>#REF!</f>
        <v>#REF!</v>
      </c>
      <c r="E19" s="381" t="e">
        <f>#REF!</f>
        <v>#REF!</v>
      </c>
      <c r="F19" s="395" t="e">
        <f>#REF!</f>
        <v>#REF!</v>
      </c>
      <c r="G19" s="395" t="e">
        <f>#REF!</f>
        <v>#REF!</v>
      </c>
      <c r="H19" s="395"/>
      <c r="I19" s="452" t="e">
        <f>#REF!</f>
        <v>#REF!</v>
      </c>
      <c r="J19" s="452" t="e">
        <f>#REF!</f>
        <v>#REF!</v>
      </c>
      <c r="K19" s="452" t="e">
        <f>#REF!</f>
        <v>#REF!</v>
      </c>
      <c r="L19" s="452" t="e">
        <f>#REF!</f>
        <v>#REF!</v>
      </c>
      <c r="M19" s="452" t="e">
        <f>#REF!</f>
        <v>#REF!</v>
      </c>
      <c r="N19" s="452" t="e">
        <f>SUM(I19:M19)</f>
        <v>#REF!</v>
      </c>
    </row>
    <row r="20" spans="2:14" ht="15">
      <c r="B20" s="406" t="e">
        <f>+#REF!</f>
        <v>#REF!</v>
      </c>
      <c r="D20" s="189"/>
      <c r="E20" s="381"/>
      <c r="F20" s="395"/>
      <c r="G20" s="395"/>
      <c r="H20" s="395"/>
      <c r="I20" s="452"/>
      <c r="J20" s="452"/>
      <c r="K20" s="452"/>
      <c r="L20" s="452"/>
      <c r="M20" s="452"/>
      <c r="N20" s="452"/>
    </row>
    <row r="21" spans="1:14" ht="15">
      <c r="A21" s="99" t="e">
        <f>#REF!</f>
        <v>#REF!</v>
      </c>
      <c r="B21" s="99" t="e">
        <f>CONCATENATE(#REF!," ",+#REF!)</f>
        <v>#REF!</v>
      </c>
      <c r="C21" s="99" t="e">
        <f>#REF!</f>
        <v>#REF!</v>
      </c>
      <c r="D21" s="189" t="e">
        <f>#REF!</f>
        <v>#REF!</v>
      </c>
      <c r="E21" s="381" t="e">
        <f>#REF!</f>
        <v>#REF!</v>
      </c>
      <c r="F21" s="395" t="e">
        <f>#REF!</f>
        <v>#REF!</v>
      </c>
      <c r="G21" s="395" t="e">
        <f>#REF!</f>
        <v>#REF!</v>
      </c>
      <c r="H21" s="395"/>
      <c r="I21" s="452" t="e">
        <f>#REF!</f>
        <v>#REF!</v>
      </c>
      <c r="J21" s="452" t="e">
        <f>#REF!</f>
        <v>#REF!</v>
      </c>
      <c r="K21" s="452" t="e">
        <f>#REF!</f>
        <v>#REF!</v>
      </c>
      <c r="L21" s="452" t="e">
        <f>#REF!</f>
        <v>#REF!</v>
      </c>
      <c r="M21" s="452" t="e">
        <f>#REF!</f>
        <v>#REF!</v>
      </c>
      <c r="N21" s="452" t="e">
        <f>SUM(I21:M21)</f>
        <v>#REF!</v>
      </c>
    </row>
    <row r="22" spans="1:14" ht="15" hidden="1">
      <c r="A22" s="99" t="e">
        <f>#REF!</f>
        <v>#REF!</v>
      </c>
      <c r="B22" s="99" t="e">
        <f>CONCATENATE(#REF!," ",+#REF!)</f>
        <v>#REF!</v>
      </c>
      <c r="C22" s="99" t="e">
        <f>#REF!</f>
        <v>#REF!</v>
      </c>
      <c r="D22" s="189" t="e">
        <f>#REF!</f>
        <v>#REF!</v>
      </c>
      <c r="E22" s="381" t="e">
        <f>#REF!</f>
        <v>#REF!</v>
      </c>
      <c r="F22" s="395" t="e">
        <f>#REF!</f>
        <v>#REF!</v>
      </c>
      <c r="G22" s="395" t="e">
        <f>#REF!</f>
        <v>#REF!</v>
      </c>
      <c r="H22" s="395"/>
      <c r="I22" s="452" t="e">
        <f>#REF!</f>
        <v>#REF!</v>
      </c>
      <c r="J22" s="452" t="e">
        <f>#REF!</f>
        <v>#REF!</v>
      </c>
      <c r="K22" s="452" t="e">
        <f>#REF!</f>
        <v>#REF!</v>
      </c>
      <c r="L22" s="452" t="e">
        <f>#REF!</f>
        <v>#REF!</v>
      </c>
      <c r="M22" s="452" t="e">
        <f>#REF!</f>
        <v>#REF!</v>
      </c>
      <c r="N22" s="452" t="e">
        <f>SUM(I22:M22)</f>
        <v>#REF!</v>
      </c>
    </row>
    <row r="23" spans="1:14" ht="15" hidden="1">
      <c r="A23" s="99" t="e">
        <f>#REF!</f>
        <v>#REF!</v>
      </c>
      <c r="B23" s="99" t="e">
        <f>CONCATENATE(#REF!," ",+#REF!)</f>
        <v>#REF!</v>
      </c>
      <c r="C23" s="99" t="e">
        <f>#REF!</f>
        <v>#REF!</v>
      </c>
      <c r="D23" s="189" t="e">
        <f>#REF!</f>
        <v>#REF!</v>
      </c>
      <c r="E23" s="381" t="e">
        <f>#REF!</f>
        <v>#REF!</v>
      </c>
      <c r="F23" s="395" t="e">
        <f>#REF!</f>
        <v>#REF!</v>
      </c>
      <c r="G23" s="395" t="e">
        <f>#REF!</f>
        <v>#REF!</v>
      </c>
      <c r="H23" s="395"/>
      <c r="I23" s="452" t="e">
        <f>#REF!</f>
        <v>#REF!</v>
      </c>
      <c r="J23" s="452" t="e">
        <f>#REF!</f>
        <v>#REF!</v>
      </c>
      <c r="K23" s="452" t="e">
        <f>#REF!</f>
        <v>#REF!</v>
      </c>
      <c r="L23" s="452" t="e">
        <f>#REF!</f>
        <v>#REF!</v>
      </c>
      <c r="M23" s="452" t="e">
        <f>#REF!</f>
        <v>#REF!</v>
      </c>
      <c r="N23" s="452" t="e">
        <f>SUM(I23:M23)</f>
        <v>#REF!</v>
      </c>
    </row>
    <row r="24" spans="4:14" ht="15">
      <c r="D24" s="189"/>
      <c r="E24" s="381"/>
      <c r="F24" s="395"/>
      <c r="G24" s="395"/>
      <c r="H24" s="395"/>
      <c r="I24" s="452"/>
      <c r="J24" s="452"/>
      <c r="K24" s="452"/>
      <c r="L24" s="452"/>
      <c r="M24" s="452"/>
      <c r="N24" s="452"/>
    </row>
    <row r="25" spans="2:24" ht="15">
      <c r="B25" s="406" t="s">
        <v>3</v>
      </c>
      <c r="D25" s="447"/>
      <c r="E25" s="448"/>
      <c r="F25" s="449"/>
      <c r="G25" s="449"/>
      <c r="H25" s="449"/>
      <c r="I25" s="453" t="e">
        <f>#REF!</f>
        <v>#REF!</v>
      </c>
      <c r="J25" s="453" t="e">
        <f>#REF!</f>
        <v>#REF!</v>
      </c>
      <c r="K25" s="453" t="e">
        <f>#REF!</f>
        <v>#REF!</v>
      </c>
      <c r="L25" s="453" t="e">
        <f>#REF!</f>
        <v>#REF!</v>
      </c>
      <c r="M25" s="453" t="e">
        <f>#REF!</f>
        <v>#REF!</v>
      </c>
      <c r="N25" s="453" t="e">
        <f>SUM(I25:M25)</f>
        <v>#REF!</v>
      </c>
      <c r="V25" s="383"/>
      <c r="W25" s="383"/>
      <c r="X25" s="379"/>
    </row>
    <row r="26" spans="4:14" ht="15.75">
      <c r="D26" s="407"/>
      <c r="E26" s="443"/>
      <c r="F26" s="423" t="s">
        <v>10</v>
      </c>
      <c r="G26" s="395" t="e">
        <f>SUM(G10:G25)</f>
        <v>#REF!</v>
      </c>
      <c r="H26" s="395">
        <f>SUM(H10:H25)</f>
        <v>0</v>
      </c>
      <c r="I26" s="454" t="e">
        <f>SUM(I10:I25)</f>
        <v>#REF!</v>
      </c>
      <c r="J26" s="454" t="e">
        <f>SUM(#REF!+#REF!)</f>
        <v>#REF!</v>
      </c>
      <c r="K26" s="454" t="e">
        <f>SUM(#REF!+#REF!)</f>
        <v>#REF!</v>
      </c>
      <c r="L26" s="454" t="e">
        <f>SUM(#REF!+#REF!)</f>
        <v>#REF!</v>
      </c>
      <c r="M26" s="454" t="e">
        <f>SUM(#REF!+#REF!)</f>
        <v>#REF!</v>
      </c>
      <c r="N26" s="454" t="e">
        <f>SUM(I26:M26)</f>
        <v>#REF!</v>
      </c>
    </row>
    <row r="27" spans="4:9" ht="15">
      <c r="D27" s="407"/>
      <c r="E27" s="381"/>
      <c r="F27" s="382"/>
      <c r="G27" s="382"/>
      <c r="H27" s="382"/>
      <c r="I27" s="452"/>
    </row>
    <row r="28" spans="1:14" ht="29.25" customHeight="1">
      <c r="A28" s="392" t="s">
        <v>11</v>
      </c>
      <c r="C28" s="408" t="s">
        <v>131</v>
      </c>
      <c r="D28" s="409" t="s">
        <v>133</v>
      </c>
      <c r="E28" s="409" t="s">
        <v>134</v>
      </c>
      <c r="F28" s="409" t="s">
        <v>135</v>
      </c>
      <c r="G28" s="409" t="s">
        <v>136</v>
      </c>
      <c r="H28" s="409" t="s">
        <v>137</v>
      </c>
      <c r="I28" s="451"/>
      <c r="J28" s="451"/>
      <c r="K28" s="451"/>
      <c r="L28" s="451"/>
      <c r="M28" s="451"/>
      <c r="N28" s="451"/>
    </row>
    <row r="29" spans="2:14" ht="15">
      <c r="B29" s="410">
        <f>Consultants!B12</f>
        <v>0</v>
      </c>
      <c r="C29" s="396"/>
      <c r="D29" s="397"/>
      <c r="E29" s="397"/>
      <c r="F29" s="397"/>
      <c r="G29" s="397"/>
      <c r="H29" s="397"/>
      <c r="I29" s="452">
        <f>+Consultants!E12</f>
        <v>0</v>
      </c>
      <c r="J29" s="452">
        <f>+Consultants!H12</f>
        <v>0</v>
      </c>
      <c r="K29" s="452">
        <f>+Consultants!K12</f>
        <v>0</v>
      </c>
      <c r="L29" s="452">
        <f>+Consultants!N12</f>
        <v>0</v>
      </c>
      <c r="M29" s="452">
        <f>+Consultants!Q12</f>
        <v>0</v>
      </c>
      <c r="N29" s="452">
        <f aca="true" t="shared" si="1" ref="N29:N39">SUM(I29:M29)</f>
        <v>0</v>
      </c>
    </row>
    <row r="30" spans="2:14" ht="15">
      <c r="B30" s="410">
        <f>Consultants!B13</f>
        <v>0</v>
      </c>
      <c r="C30" s="396"/>
      <c r="D30" s="397"/>
      <c r="E30" s="397"/>
      <c r="F30" s="397"/>
      <c r="G30" s="396"/>
      <c r="H30" s="397"/>
      <c r="I30" s="452">
        <f>+Consultants!E13</f>
        <v>0</v>
      </c>
      <c r="J30" s="452">
        <f>+Consultants!H13</f>
        <v>0</v>
      </c>
      <c r="K30" s="452">
        <f>+Consultants!K13</f>
        <v>0</v>
      </c>
      <c r="L30" s="452">
        <f>+Consultants!N13</f>
        <v>0</v>
      </c>
      <c r="M30" s="452">
        <f>+Consultants!Q13</f>
        <v>0</v>
      </c>
      <c r="N30" s="452">
        <f t="shared" si="1"/>
        <v>0</v>
      </c>
    </row>
    <row r="31" spans="2:14" ht="15">
      <c r="B31" s="410">
        <f>Consultants!B14</f>
        <v>0</v>
      </c>
      <c r="C31" s="396"/>
      <c r="D31" s="397"/>
      <c r="E31" s="397"/>
      <c r="F31" s="397"/>
      <c r="G31" s="396"/>
      <c r="H31" s="397"/>
      <c r="I31" s="452">
        <f>+Consultants!E14</f>
        <v>0</v>
      </c>
      <c r="J31" s="452">
        <f>+Consultants!H14</f>
        <v>0</v>
      </c>
      <c r="K31" s="452">
        <f>+Consultants!K14</f>
        <v>0</v>
      </c>
      <c r="L31" s="452">
        <f>+Consultants!N14</f>
        <v>0</v>
      </c>
      <c r="M31" s="452">
        <f>+Consultants!Q14</f>
        <v>0</v>
      </c>
      <c r="N31" s="452">
        <f t="shared" si="1"/>
        <v>0</v>
      </c>
    </row>
    <row r="32" spans="2:14" ht="15" hidden="1">
      <c r="B32" s="410">
        <f>Consultants!B15</f>
        <v>0</v>
      </c>
      <c r="C32" s="89"/>
      <c r="D32" s="98"/>
      <c r="E32" s="98"/>
      <c r="F32" s="98"/>
      <c r="G32" s="89"/>
      <c r="H32" s="98"/>
      <c r="I32" s="452">
        <f>+Consultants!E15</f>
        <v>0</v>
      </c>
      <c r="J32" s="452">
        <f>+Consultants!H15</f>
        <v>0</v>
      </c>
      <c r="K32" s="452">
        <f>+Consultants!K15</f>
        <v>0</v>
      </c>
      <c r="L32" s="452">
        <f>+Consultants!N15</f>
        <v>0</v>
      </c>
      <c r="M32" s="452">
        <f>+Consultants!Q15</f>
        <v>0</v>
      </c>
      <c r="N32" s="452">
        <f t="shared" si="1"/>
        <v>0</v>
      </c>
    </row>
    <row r="33" spans="2:14" ht="15" hidden="1">
      <c r="B33" s="410">
        <f>Consultants!B16</f>
        <v>0</v>
      </c>
      <c r="C33" s="89"/>
      <c r="D33" s="98"/>
      <c r="E33" s="98"/>
      <c r="F33" s="98"/>
      <c r="G33" s="89"/>
      <c r="H33" s="98"/>
      <c r="I33" s="452">
        <f>+Consultants!E16</f>
        <v>0</v>
      </c>
      <c r="J33" s="452">
        <f>+Consultants!H16</f>
        <v>0</v>
      </c>
      <c r="K33" s="452">
        <f>+Consultants!K16</f>
        <v>0</v>
      </c>
      <c r="L33" s="452">
        <f>+Consultants!N16</f>
        <v>0</v>
      </c>
      <c r="M33" s="452">
        <f>+Consultants!Q16</f>
        <v>0</v>
      </c>
      <c r="N33" s="452">
        <f t="shared" si="1"/>
        <v>0</v>
      </c>
    </row>
    <row r="34" spans="2:14" ht="15" hidden="1">
      <c r="B34" s="410">
        <f>Consultants!B17</f>
        <v>0</v>
      </c>
      <c r="C34" s="89"/>
      <c r="D34" s="98"/>
      <c r="E34" s="98"/>
      <c r="F34" s="98"/>
      <c r="G34" s="89"/>
      <c r="H34" s="98"/>
      <c r="I34" s="452">
        <f>+Consultants!E17</f>
        <v>0</v>
      </c>
      <c r="J34" s="452">
        <f>+Consultants!H17</f>
        <v>0</v>
      </c>
      <c r="K34" s="452">
        <f>+Consultants!K17</f>
        <v>0</v>
      </c>
      <c r="L34" s="452">
        <f>+Consultants!N17</f>
        <v>0</v>
      </c>
      <c r="M34" s="452">
        <f>+Consultants!Q17</f>
        <v>0</v>
      </c>
      <c r="N34" s="452">
        <f t="shared" si="1"/>
        <v>0</v>
      </c>
    </row>
    <row r="35" spans="2:14" ht="15" hidden="1">
      <c r="B35" s="410">
        <f>Consultants!B18</f>
        <v>0</v>
      </c>
      <c r="C35" s="89"/>
      <c r="D35" s="98"/>
      <c r="E35" s="98"/>
      <c r="F35" s="98"/>
      <c r="G35" s="89"/>
      <c r="H35" s="98"/>
      <c r="I35" s="452">
        <f>+Consultants!E18</f>
        <v>0</v>
      </c>
      <c r="J35" s="452">
        <f>+Consultants!H18</f>
        <v>0</v>
      </c>
      <c r="K35" s="452">
        <f>+Consultants!K18</f>
        <v>0</v>
      </c>
      <c r="L35" s="452">
        <f>+Consultants!N18</f>
        <v>0</v>
      </c>
      <c r="M35" s="452">
        <f>+Consultants!Q18</f>
        <v>0</v>
      </c>
      <c r="N35" s="452">
        <f t="shared" si="1"/>
        <v>0</v>
      </c>
    </row>
    <row r="36" spans="2:14" ht="15" hidden="1">
      <c r="B36" s="410">
        <f>Consultants!B19</f>
        <v>0</v>
      </c>
      <c r="C36" s="89"/>
      <c r="D36" s="98"/>
      <c r="E36" s="98"/>
      <c r="F36" s="98"/>
      <c r="G36" s="89"/>
      <c r="H36" s="98"/>
      <c r="I36" s="452">
        <f>+Consultants!E19</f>
        <v>0</v>
      </c>
      <c r="J36" s="452">
        <f>+Consultants!H19</f>
        <v>0</v>
      </c>
      <c r="K36" s="452">
        <f>+Consultants!K19</f>
        <v>0</v>
      </c>
      <c r="L36" s="452">
        <f>+Consultants!N19</f>
        <v>0</v>
      </c>
      <c r="M36" s="452">
        <f>+Consultants!Q19</f>
        <v>0</v>
      </c>
      <c r="N36" s="452">
        <f t="shared" si="1"/>
        <v>0</v>
      </c>
    </row>
    <row r="37" spans="2:14" ht="15" hidden="1">
      <c r="B37" s="410">
        <f>Consultants!B20</f>
        <v>0</v>
      </c>
      <c r="C37" s="89"/>
      <c r="D37" s="98"/>
      <c r="E37" s="98"/>
      <c r="F37" s="98"/>
      <c r="G37" s="89"/>
      <c r="H37" s="98"/>
      <c r="I37" s="452">
        <f>+Consultants!E20</f>
        <v>0</v>
      </c>
      <c r="J37" s="452">
        <f>+Consultants!H20</f>
        <v>0</v>
      </c>
      <c r="K37" s="452">
        <f>+Consultants!K20</f>
        <v>0</v>
      </c>
      <c r="L37" s="452">
        <f>+Consultants!N20</f>
        <v>0</v>
      </c>
      <c r="M37" s="452">
        <f>+Consultants!Q20</f>
        <v>0</v>
      </c>
      <c r="N37" s="452">
        <f t="shared" si="1"/>
        <v>0</v>
      </c>
    </row>
    <row r="38" spans="2:14" ht="15">
      <c r="B38" s="410">
        <f>Consultants!B21</f>
        <v>0</v>
      </c>
      <c r="C38" s="89"/>
      <c r="D38" s="445"/>
      <c r="E38" s="445"/>
      <c r="F38" s="445"/>
      <c r="G38" s="446"/>
      <c r="H38" s="445"/>
      <c r="I38" s="453">
        <f>+Consultants!E21</f>
        <v>0</v>
      </c>
      <c r="J38" s="453">
        <f>+Consultants!H21</f>
        <v>0</v>
      </c>
      <c r="K38" s="453">
        <f>+Consultants!K21</f>
        <v>0</v>
      </c>
      <c r="L38" s="453">
        <f>+Consultants!N21</f>
        <v>0</v>
      </c>
      <c r="M38" s="453">
        <f>+Consultants!Q21</f>
        <v>0</v>
      </c>
      <c r="N38" s="453">
        <f t="shared" si="1"/>
        <v>0</v>
      </c>
    </row>
    <row r="39" spans="7:14" s="392" customFormat="1" ht="15.75">
      <c r="G39" s="423" t="s">
        <v>12</v>
      </c>
      <c r="I39" s="454">
        <f>SUM(I29:I38)</f>
        <v>0</v>
      </c>
      <c r="J39" s="454">
        <f>SUM(J29:J38)</f>
        <v>0</v>
      </c>
      <c r="K39" s="454">
        <f>SUM(K29:K38)</f>
        <v>0</v>
      </c>
      <c r="L39" s="454">
        <f>SUM(L29:L38)</f>
        <v>0</v>
      </c>
      <c r="M39" s="454">
        <f>SUM(M29:M38)</f>
        <v>0</v>
      </c>
      <c r="N39" s="454">
        <f t="shared" si="1"/>
        <v>0</v>
      </c>
    </row>
    <row r="40" ht="15">
      <c r="I40" s="452"/>
    </row>
    <row r="41" spans="1:14" ht="27.75" customHeight="1">
      <c r="A41" s="392" t="s">
        <v>13</v>
      </c>
      <c r="C41" s="189"/>
      <c r="D41" s="411"/>
      <c r="E41" s="411"/>
      <c r="F41" s="411"/>
      <c r="G41" s="411"/>
      <c r="H41" s="411"/>
      <c r="I41" s="451"/>
      <c r="J41" s="451"/>
      <c r="K41" s="451"/>
      <c r="L41" s="451"/>
      <c r="M41" s="451"/>
      <c r="N41" s="451"/>
    </row>
    <row r="42" spans="2:14" ht="15" hidden="1">
      <c r="B42" s="353">
        <f>Equipment!B12</f>
        <v>0</v>
      </c>
      <c r="C42" s="89"/>
      <c r="D42" s="98"/>
      <c r="E42" s="98"/>
      <c r="F42" s="98"/>
      <c r="G42" s="98"/>
      <c r="H42" s="98"/>
      <c r="I42" s="452">
        <f>+Equipment!E12</f>
        <v>0</v>
      </c>
      <c r="J42" s="452" t="e">
        <f>+Equipment!H12</f>
        <v>#REF!</v>
      </c>
      <c r="K42" s="452" t="e">
        <f>+Equipment!K12</f>
        <v>#REF!</v>
      </c>
      <c r="L42" s="452" t="e">
        <f>+Equipment!N12</f>
        <v>#REF!</v>
      </c>
      <c r="M42" s="452" t="e">
        <f>+Equipment!Q12</f>
        <v>#REF!</v>
      </c>
      <c r="N42" s="452" t="e">
        <f aca="true" t="shared" si="2" ref="N42:N52">SUM(I42:M42)</f>
        <v>#REF!</v>
      </c>
    </row>
    <row r="43" spans="2:14" ht="15" hidden="1">
      <c r="B43" s="353">
        <f>Equipment!B13</f>
        <v>0</v>
      </c>
      <c r="C43" s="89"/>
      <c r="D43" s="98"/>
      <c r="E43" s="98"/>
      <c r="F43" s="98"/>
      <c r="G43" s="98"/>
      <c r="H43" s="98"/>
      <c r="I43" s="452">
        <f>+Equipment!E13</f>
        <v>0</v>
      </c>
      <c r="J43" s="452" t="e">
        <f>+Equipment!H13</f>
        <v>#REF!</v>
      </c>
      <c r="K43" s="452" t="e">
        <f>+Equipment!K13</f>
        <v>#REF!</v>
      </c>
      <c r="L43" s="452" t="e">
        <f>+Equipment!N13</f>
        <v>#REF!</v>
      </c>
      <c r="M43" s="452" t="e">
        <f>+Equipment!Q13</f>
        <v>#REF!</v>
      </c>
      <c r="N43" s="452" t="e">
        <f t="shared" si="2"/>
        <v>#REF!</v>
      </c>
    </row>
    <row r="44" spans="2:14" ht="15" hidden="1">
      <c r="B44" s="353">
        <f>Equipment!B14</f>
        <v>0</v>
      </c>
      <c r="C44" s="89"/>
      <c r="D44" s="98"/>
      <c r="E44" s="98"/>
      <c r="F44" s="98"/>
      <c r="G44" s="98"/>
      <c r="H44" s="98"/>
      <c r="I44" s="452">
        <f>+Equipment!E14</f>
        <v>0</v>
      </c>
      <c r="J44" s="452" t="e">
        <f>+Equipment!H14</f>
        <v>#REF!</v>
      </c>
      <c r="K44" s="452" t="e">
        <f>+Equipment!K14</f>
        <v>#REF!</v>
      </c>
      <c r="L44" s="452" t="e">
        <f>+Equipment!N14</f>
        <v>#REF!</v>
      </c>
      <c r="M44" s="452" t="e">
        <f>+Equipment!Q14</f>
        <v>#REF!</v>
      </c>
      <c r="N44" s="452" t="e">
        <f t="shared" si="2"/>
        <v>#REF!</v>
      </c>
    </row>
    <row r="45" spans="2:14" ht="15" hidden="1">
      <c r="B45" s="353">
        <f>Equipment!B15</f>
        <v>0</v>
      </c>
      <c r="C45" s="89"/>
      <c r="D45" s="98"/>
      <c r="E45" s="98"/>
      <c r="F45" s="98"/>
      <c r="G45" s="98"/>
      <c r="H45" s="98"/>
      <c r="I45" s="452">
        <f>+Equipment!E15</f>
        <v>0</v>
      </c>
      <c r="J45" s="452" t="e">
        <f>+Equipment!H15</f>
        <v>#REF!</v>
      </c>
      <c r="K45" s="452" t="e">
        <f>+Equipment!K15</f>
        <v>#REF!</v>
      </c>
      <c r="L45" s="452" t="e">
        <f>+Equipment!N15</f>
        <v>#REF!</v>
      </c>
      <c r="M45" s="452" t="e">
        <f>+Equipment!Q15</f>
        <v>#REF!</v>
      </c>
      <c r="N45" s="452" t="e">
        <f t="shared" si="2"/>
        <v>#REF!</v>
      </c>
    </row>
    <row r="46" spans="2:14" ht="15" hidden="1">
      <c r="B46" s="353">
        <f>Equipment!B16</f>
        <v>0</v>
      </c>
      <c r="C46" s="89"/>
      <c r="D46" s="98"/>
      <c r="E46" s="98"/>
      <c r="F46" s="98"/>
      <c r="G46" s="98"/>
      <c r="H46" s="98"/>
      <c r="I46" s="452">
        <f>+Equipment!E16</f>
        <v>0</v>
      </c>
      <c r="J46" s="452" t="e">
        <f>+Equipment!H16</f>
        <v>#REF!</v>
      </c>
      <c r="K46" s="452" t="e">
        <f>+Equipment!K16</f>
        <v>#REF!</v>
      </c>
      <c r="L46" s="452" t="e">
        <f>+Equipment!N16</f>
        <v>#REF!</v>
      </c>
      <c r="M46" s="452" t="e">
        <f>+Equipment!Q16</f>
        <v>#REF!</v>
      </c>
      <c r="N46" s="452" t="e">
        <f t="shared" si="2"/>
        <v>#REF!</v>
      </c>
    </row>
    <row r="47" spans="2:14" ht="15" hidden="1">
      <c r="B47" s="353">
        <f>Equipment!B17</f>
        <v>0</v>
      </c>
      <c r="C47" s="89"/>
      <c r="D47" s="98"/>
      <c r="E47" s="98"/>
      <c r="F47" s="98"/>
      <c r="G47" s="98"/>
      <c r="H47" s="98"/>
      <c r="I47" s="452">
        <f>+Equipment!E17</f>
        <v>0</v>
      </c>
      <c r="J47" s="452" t="e">
        <f>+Equipment!H17</f>
        <v>#REF!</v>
      </c>
      <c r="K47" s="452" t="e">
        <f>+Equipment!K17</f>
        <v>#REF!</v>
      </c>
      <c r="L47" s="452" t="e">
        <f>+Equipment!N17</f>
        <v>#REF!</v>
      </c>
      <c r="M47" s="452" t="e">
        <f>+Equipment!Q17</f>
        <v>#REF!</v>
      </c>
      <c r="N47" s="452" t="e">
        <f t="shared" si="2"/>
        <v>#REF!</v>
      </c>
    </row>
    <row r="48" spans="2:14" ht="15" hidden="1">
      <c r="B48" s="353">
        <f>Equipment!B18</f>
        <v>0</v>
      </c>
      <c r="C48" s="89"/>
      <c r="D48" s="98"/>
      <c r="E48" s="98"/>
      <c r="F48" s="98"/>
      <c r="G48" s="98"/>
      <c r="H48" s="98"/>
      <c r="I48" s="452">
        <f>+Equipment!E18</f>
        <v>0</v>
      </c>
      <c r="J48" s="452" t="e">
        <f>+Equipment!H18</f>
        <v>#REF!</v>
      </c>
      <c r="K48" s="452" t="e">
        <f>+Equipment!K18</f>
        <v>#REF!</v>
      </c>
      <c r="L48" s="452" t="e">
        <f>+Equipment!N18</f>
        <v>#REF!</v>
      </c>
      <c r="M48" s="452" t="e">
        <f>+Equipment!Q18</f>
        <v>#REF!</v>
      </c>
      <c r="N48" s="452" t="e">
        <f t="shared" si="2"/>
        <v>#REF!</v>
      </c>
    </row>
    <row r="49" spans="2:14" ht="15" hidden="1">
      <c r="B49" s="353">
        <f>Equipment!B19</f>
        <v>0</v>
      </c>
      <c r="C49" s="89"/>
      <c r="D49" s="98"/>
      <c r="E49" s="98"/>
      <c r="F49" s="98"/>
      <c r="G49" s="98"/>
      <c r="H49" s="98"/>
      <c r="I49" s="452">
        <f>+Equipment!E19</f>
        <v>0</v>
      </c>
      <c r="J49" s="452" t="e">
        <f>+Equipment!H19</f>
        <v>#REF!</v>
      </c>
      <c r="K49" s="452" t="e">
        <f>+Equipment!K19</f>
        <v>#REF!</v>
      </c>
      <c r="L49" s="452" t="e">
        <f>+Equipment!N19</f>
        <v>#REF!</v>
      </c>
      <c r="M49" s="452" t="e">
        <f>+Equipment!Q19</f>
        <v>#REF!</v>
      </c>
      <c r="N49" s="452" t="e">
        <f t="shared" si="2"/>
        <v>#REF!</v>
      </c>
    </row>
    <row r="50" spans="2:14" ht="15" hidden="1">
      <c r="B50" s="353">
        <f>Equipment!B20</f>
        <v>0</v>
      </c>
      <c r="C50" s="89"/>
      <c r="D50" s="98"/>
      <c r="E50" s="98"/>
      <c r="F50" s="98"/>
      <c r="G50" s="98"/>
      <c r="H50" s="98"/>
      <c r="I50" s="452">
        <f>+Equipment!E20</f>
        <v>0</v>
      </c>
      <c r="J50" s="452" t="e">
        <f>+Equipment!H20</f>
        <v>#REF!</v>
      </c>
      <c r="K50" s="452" t="e">
        <f>+Equipment!K20</f>
        <v>#REF!</v>
      </c>
      <c r="L50" s="452" t="e">
        <f>+Equipment!N20</f>
        <v>#REF!</v>
      </c>
      <c r="M50" s="452" t="e">
        <f>+Equipment!Q20</f>
        <v>#REF!</v>
      </c>
      <c r="N50" s="452" t="e">
        <f t="shared" si="2"/>
        <v>#REF!</v>
      </c>
    </row>
    <row r="51" spans="2:14" ht="15">
      <c r="B51" s="353">
        <f>Equipment!B21</f>
        <v>0</v>
      </c>
      <c r="C51" s="89"/>
      <c r="D51" s="445"/>
      <c r="E51" s="445"/>
      <c r="F51" s="445"/>
      <c r="G51" s="445"/>
      <c r="H51" s="445"/>
      <c r="I51" s="453">
        <f>+Equipment!E21</f>
        <v>0</v>
      </c>
      <c r="J51" s="453" t="e">
        <f>+Equipment!H21</f>
        <v>#REF!</v>
      </c>
      <c r="K51" s="453" t="e">
        <f>+Equipment!K21</f>
        <v>#REF!</v>
      </c>
      <c r="L51" s="453" t="e">
        <f>+Equipment!N21</f>
        <v>#REF!</v>
      </c>
      <c r="M51" s="453" t="e">
        <f>+Equipment!Q21</f>
        <v>#REF!</v>
      </c>
      <c r="N51" s="453" t="e">
        <f t="shared" si="2"/>
        <v>#REF!</v>
      </c>
    </row>
    <row r="52" spans="3:14" s="392" customFormat="1" ht="15.75">
      <c r="C52" s="444"/>
      <c r="G52" s="423" t="s">
        <v>14</v>
      </c>
      <c r="I52" s="454">
        <f>SUM(I42:I51)</f>
        <v>0</v>
      </c>
      <c r="J52" s="454" t="e">
        <f>SUM(J42:J51)</f>
        <v>#REF!</v>
      </c>
      <c r="K52" s="454" t="e">
        <f>SUM(K42:K51)</f>
        <v>#REF!</v>
      </c>
      <c r="L52" s="454" t="e">
        <f>SUM(L42:L51)</f>
        <v>#REF!</v>
      </c>
      <c r="M52" s="454" t="e">
        <f>SUM(M42:M51)</f>
        <v>#REF!</v>
      </c>
      <c r="N52" s="454" t="e">
        <f t="shared" si="2"/>
        <v>#REF!</v>
      </c>
    </row>
    <row r="54" spans="1:14" ht="27.75" customHeight="1">
      <c r="A54" s="392" t="s">
        <v>15</v>
      </c>
      <c r="C54" s="189"/>
      <c r="D54" s="411"/>
      <c r="E54" s="411"/>
      <c r="F54" s="411"/>
      <c r="G54" s="411"/>
      <c r="H54" s="411"/>
      <c r="I54" s="451"/>
      <c r="J54" s="451"/>
      <c r="K54" s="451"/>
      <c r="L54" s="451"/>
      <c r="M54" s="451"/>
      <c r="N54" s="451"/>
    </row>
    <row r="55" spans="2:14" ht="15" hidden="1">
      <c r="B55" s="353">
        <f>Supplies!B12</f>
        <v>0</v>
      </c>
      <c r="C55" s="89"/>
      <c r="D55" s="353"/>
      <c r="E55" s="353"/>
      <c r="F55" s="353"/>
      <c r="G55" s="89"/>
      <c r="H55" s="353"/>
      <c r="I55" s="452">
        <f>+Supplies!E12</f>
        <v>0</v>
      </c>
      <c r="J55" s="452" t="e">
        <f>+Supplies!H12</f>
        <v>#REF!</v>
      </c>
      <c r="K55" s="452" t="e">
        <f>+Supplies!K12</f>
        <v>#REF!</v>
      </c>
      <c r="L55" s="452" t="e">
        <f>+Supplies!N12</f>
        <v>#REF!</v>
      </c>
      <c r="M55" s="452" t="e">
        <f>+Supplies!Q12</f>
        <v>#REF!</v>
      </c>
      <c r="N55" s="452" t="e">
        <f aca="true" t="shared" si="3" ref="N55:N65">SUM(I55:M55)</f>
        <v>#REF!</v>
      </c>
    </row>
    <row r="56" spans="2:14" ht="15" hidden="1">
      <c r="B56" s="353">
        <f>Supplies!B13</f>
        <v>0</v>
      </c>
      <c r="C56" s="89"/>
      <c r="D56" s="353"/>
      <c r="E56" s="353"/>
      <c r="F56" s="353"/>
      <c r="G56" s="89"/>
      <c r="H56" s="353"/>
      <c r="I56" s="452">
        <f>+Supplies!E13</f>
        <v>0</v>
      </c>
      <c r="J56" s="452" t="e">
        <f>+Supplies!H13</f>
        <v>#REF!</v>
      </c>
      <c r="K56" s="452" t="e">
        <f>+Supplies!K13</f>
        <v>#REF!</v>
      </c>
      <c r="L56" s="452" t="e">
        <f>+Supplies!N13</f>
        <v>#REF!</v>
      </c>
      <c r="M56" s="452" t="e">
        <f>+Supplies!Q13</f>
        <v>#REF!</v>
      </c>
      <c r="N56" s="452" t="e">
        <f t="shared" si="3"/>
        <v>#REF!</v>
      </c>
    </row>
    <row r="57" spans="2:14" ht="15" hidden="1">
      <c r="B57" s="353">
        <f>Supplies!B14</f>
        <v>0</v>
      </c>
      <c r="C57" s="89"/>
      <c r="D57" s="353"/>
      <c r="E57" s="353"/>
      <c r="F57" s="353"/>
      <c r="G57" s="89"/>
      <c r="H57" s="353"/>
      <c r="I57" s="452">
        <f>+Supplies!E14</f>
        <v>0</v>
      </c>
      <c r="J57" s="452" t="e">
        <f>+Supplies!H14</f>
        <v>#REF!</v>
      </c>
      <c r="K57" s="452" t="e">
        <f>+Supplies!K14</f>
        <v>#REF!</v>
      </c>
      <c r="L57" s="452" t="e">
        <f>+Supplies!N14</f>
        <v>#REF!</v>
      </c>
      <c r="M57" s="452" t="e">
        <f>+Supplies!Q14</f>
        <v>#REF!</v>
      </c>
      <c r="N57" s="452" t="e">
        <f t="shared" si="3"/>
        <v>#REF!</v>
      </c>
    </row>
    <row r="58" spans="2:14" ht="15" hidden="1">
      <c r="B58" s="353">
        <f>Supplies!B15</f>
        <v>0</v>
      </c>
      <c r="C58" s="89"/>
      <c r="D58" s="353"/>
      <c r="E58" s="353"/>
      <c r="F58" s="353"/>
      <c r="G58" s="89"/>
      <c r="H58" s="353"/>
      <c r="I58" s="452">
        <f>+Supplies!E15</f>
        <v>0</v>
      </c>
      <c r="J58" s="452" t="e">
        <f>+Supplies!H15</f>
        <v>#REF!</v>
      </c>
      <c r="K58" s="452" t="e">
        <f>+Supplies!K15</f>
        <v>#REF!</v>
      </c>
      <c r="L58" s="452" t="e">
        <f>+Supplies!N15</f>
        <v>#REF!</v>
      </c>
      <c r="M58" s="452" t="e">
        <f>+Supplies!Q15</f>
        <v>#REF!</v>
      </c>
      <c r="N58" s="452" t="e">
        <f t="shared" si="3"/>
        <v>#REF!</v>
      </c>
    </row>
    <row r="59" spans="2:14" ht="15" hidden="1">
      <c r="B59" s="353">
        <f>Supplies!B16</f>
        <v>0</v>
      </c>
      <c r="C59" s="89"/>
      <c r="D59" s="353"/>
      <c r="E59" s="353"/>
      <c r="F59" s="353"/>
      <c r="G59" s="89"/>
      <c r="H59" s="353"/>
      <c r="I59" s="452">
        <f>+Supplies!E16</f>
        <v>0</v>
      </c>
      <c r="J59" s="452" t="e">
        <f>+Supplies!H16</f>
        <v>#REF!</v>
      </c>
      <c r="K59" s="452" t="e">
        <f>+Supplies!K16</f>
        <v>#REF!</v>
      </c>
      <c r="L59" s="452" t="e">
        <f>+Supplies!N16</f>
        <v>#REF!</v>
      </c>
      <c r="M59" s="452" t="e">
        <f>+Supplies!Q16</f>
        <v>#REF!</v>
      </c>
      <c r="N59" s="452" t="e">
        <f t="shared" si="3"/>
        <v>#REF!</v>
      </c>
    </row>
    <row r="60" spans="2:14" ht="15" hidden="1">
      <c r="B60" s="353">
        <f>Supplies!B17</f>
        <v>0</v>
      </c>
      <c r="C60" s="89"/>
      <c r="D60" s="353"/>
      <c r="E60" s="353"/>
      <c r="F60" s="353"/>
      <c r="G60" s="89"/>
      <c r="H60" s="353"/>
      <c r="I60" s="452">
        <f>+Supplies!E17</f>
        <v>0</v>
      </c>
      <c r="J60" s="452" t="e">
        <f>+Supplies!H17</f>
        <v>#REF!</v>
      </c>
      <c r="K60" s="452" t="e">
        <f>+Supplies!K17</f>
        <v>#REF!</v>
      </c>
      <c r="L60" s="452" t="e">
        <f>+Supplies!N17</f>
        <v>#REF!</v>
      </c>
      <c r="M60" s="452" t="e">
        <f>+Supplies!Q17</f>
        <v>#REF!</v>
      </c>
      <c r="N60" s="452" t="e">
        <f t="shared" si="3"/>
        <v>#REF!</v>
      </c>
    </row>
    <row r="61" spans="2:14" ht="15" hidden="1">
      <c r="B61" s="353">
        <f>Supplies!B18</f>
        <v>0</v>
      </c>
      <c r="C61" s="89"/>
      <c r="D61" s="353"/>
      <c r="E61" s="353"/>
      <c r="F61" s="353"/>
      <c r="G61" s="89"/>
      <c r="H61" s="353"/>
      <c r="I61" s="452">
        <f>+Supplies!E18</f>
        <v>0</v>
      </c>
      <c r="J61" s="452" t="e">
        <f>+Supplies!H18</f>
        <v>#REF!</v>
      </c>
      <c r="K61" s="452" t="e">
        <f>+Supplies!K18</f>
        <v>#REF!</v>
      </c>
      <c r="L61" s="452" t="e">
        <f>+Supplies!N18</f>
        <v>#REF!</v>
      </c>
      <c r="M61" s="452" t="e">
        <f>+Supplies!Q18</f>
        <v>#REF!</v>
      </c>
      <c r="N61" s="452" t="e">
        <f t="shared" si="3"/>
        <v>#REF!</v>
      </c>
    </row>
    <row r="62" spans="2:14" ht="15" hidden="1">
      <c r="B62" s="353">
        <f>Supplies!B19</f>
        <v>0</v>
      </c>
      <c r="C62" s="89"/>
      <c r="D62" s="353"/>
      <c r="E62" s="353"/>
      <c r="F62" s="353"/>
      <c r="G62" s="89"/>
      <c r="H62" s="353"/>
      <c r="I62" s="452">
        <f>+Supplies!E19</f>
        <v>0</v>
      </c>
      <c r="J62" s="452" t="e">
        <f>+Supplies!H19</f>
        <v>#REF!</v>
      </c>
      <c r="K62" s="452" t="e">
        <f>+Supplies!K19</f>
        <v>#REF!</v>
      </c>
      <c r="L62" s="452" t="e">
        <f>+Supplies!N19</f>
        <v>#REF!</v>
      </c>
      <c r="M62" s="452" t="e">
        <f>+Supplies!Q19</f>
        <v>#REF!</v>
      </c>
      <c r="N62" s="452" t="e">
        <f t="shared" si="3"/>
        <v>#REF!</v>
      </c>
    </row>
    <row r="63" spans="2:14" ht="15" hidden="1">
      <c r="B63" s="353">
        <f>Supplies!B20</f>
        <v>0</v>
      </c>
      <c r="C63" s="89"/>
      <c r="D63" s="353"/>
      <c r="E63" s="353"/>
      <c r="F63" s="353"/>
      <c r="G63" s="89"/>
      <c r="H63" s="353"/>
      <c r="I63" s="452">
        <f>+Supplies!E20</f>
        <v>0</v>
      </c>
      <c r="J63" s="452" t="e">
        <f>+Supplies!H20</f>
        <v>#REF!</v>
      </c>
      <c r="K63" s="452" t="e">
        <f>+Supplies!K20</f>
        <v>#REF!</v>
      </c>
      <c r="L63" s="452" t="e">
        <f>+Supplies!N20</f>
        <v>#REF!</v>
      </c>
      <c r="M63" s="452" t="e">
        <f>+Supplies!Q20</f>
        <v>#REF!</v>
      </c>
      <c r="N63" s="452" t="e">
        <f t="shared" si="3"/>
        <v>#REF!</v>
      </c>
    </row>
    <row r="64" spans="2:14" ht="15.75" customHeight="1">
      <c r="B64" s="353">
        <f>Supplies!B21</f>
        <v>0</v>
      </c>
      <c r="C64" s="89"/>
      <c r="D64" s="481"/>
      <c r="E64" s="481"/>
      <c r="F64" s="481"/>
      <c r="G64" s="446"/>
      <c r="H64" s="481"/>
      <c r="I64" s="453">
        <f>+Supplies!E21</f>
        <v>0</v>
      </c>
      <c r="J64" s="453" t="e">
        <f>+Supplies!H21</f>
        <v>#REF!</v>
      </c>
      <c r="K64" s="453" t="e">
        <f>+Supplies!K21</f>
        <v>#REF!</v>
      </c>
      <c r="L64" s="453" t="e">
        <f>+Supplies!N21</f>
        <v>#REF!</v>
      </c>
      <c r="M64" s="453" t="e">
        <f>+Supplies!Q21</f>
        <v>#REF!</v>
      </c>
      <c r="N64" s="453" t="e">
        <f t="shared" si="3"/>
        <v>#REF!</v>
      </c>
    </row>
    <row r="65" spans="7:14" s="392" customFormat="1" ht="15.75">
      <c r="G65" s="423" t="s">
        <v>16</v>
      </c>
      <c r="I65" s="454">
        <f>SUM(I55:I64)</f>
        <v>0</v>
      </c>
      <c r="J65" s="454" t="e">
        <f>SUM(J55:J64)</f>
        <v>#REF!</v>
      </c>
      <c r="K65" s="454" t="e">
        <f>SUM(K55:K64)</f>
        <v>#REF!</v>
      </c>
      <c r="L65" s="454" t="e">
        <f>SUM(L55:L64)</f>
        <v>#REF!</v>
      </c>
      <c r="M65" s="454" t="e">
        <f>SUM(M55:M64)</f>
        <v>#REF!</v>
      </c>
      <c r="N65" s="454" t="e">
        <f t="shared" si="3"/>
        <v>#REF!</v>
      </c>
    </row>
    <row r="66" ht="6.75" customHeight="1">
      <c r="I66" s="452"/>
    </row>
    <row r="67" spans="1:14" ht="15.75" customHeight="1">
      <c r="A67" s="412" t="s">
        <v>17</v>
      </c>
      <c r="B67" s="378"/>
      <c r="C67" s="189"/>
      <c r="D67" s="189"/>
      <c r="E67" s="189"/>
      <c r="I67" s="451"/>
      <c r="J67" s="451"/>
      <c r="K67" s="451"/>
      <c r="L67" s="451"/>
      <c r="M67" s="451"/>
      <c r="N67" s="451"/>
    </row>
    <row r="68" spans="2:14" ht="15">
      <c r="B68" s="99" t="e">
        <f>#REF!</f>
        <v>#REF!</v>
      </c>
      <c r="C68" s="92"/>
      <c r="D68" s="92"/>
      <c r="E68" s="89"/>
      <c r="G68" s="91"/>
      <c r="I68" s="452" t="e">
        <f>+#REF!</f>
        <v>#REF!</v>
      </c>
      <c r="J68" s="452" t="e">
        <f>+#REF!</f>
        <v>#REF!</v>
      </c>
      <c r="K68" s="452" t="e">
        <f>#REF!</f>
        <v>#REF!</v>
      </c>
      <c r="L68" s="452" t="e">
        <f>+#REF!</f>
        <v>#REF!</v>
      </c>
      <c r="M68" s="452" t="e">
        <f>+#REF!</f>
        <v>#REF!</v>
      </c>
      <c r="N68" s="452" t="e">
        <f>SUM(I68:M68)</f>
        <v>#REF!</v>
      </c>
    </row>
    <row r="69" spans="2:14" ht="15">
      <c r="B69" s="99" t="e">
        <f>#REF!</f>
        <v>#REF!</v>
      </c>
      <c r="C69" s="92"/>
      <c r="D69" s="92"/>
      <c r="E69" s="89"/>
      <c r="G69" s="91"/>
      <c r="I69" s="452" t="e">
        <f>+#REF!</f>
        <v>#REF!</v>
      </c>
      <c r="J69" s="452" t="e">
        <f>+#REF!</f>
        <v>#REF!</v>
      </c>
      <c r="K69" s="452" t="e">
        <f>+#REF!</f>
        <v>#REF!</v>
      </c>
      <c r="L69" s="452" t="e">
        <f>+#REF!</f>
        <v>#REF!</v>
      </c>
      <c r="M69" s="452" t="e">
        <f>+#REF!</f>
        <v>#REF!</v>
      </c>
      <c r="N69" s="452" t="e">
        <f>SUM(I69:M69)</f>
        <v>#REF!</v>
      </c>
    </row>
    <row r="70" spans="2:14" ht="15" hidden="1">
      <c r="B70" s="99" t="e">
        <f>#REF!</f>
        <v>#REF!</v>
      </c>
      <c r="C70" s="92"/>
      <c r="D70" s="92"/>
      <c r="E70" s="89"/>
      <c r="G70" s="91"/>
      <c r="I70" s="452" t="e">
        <f>+#REF!</f>
        <v>#REF!</v>
      </c>
      <c r="J70" s="452" t="e">
        <f>+#REF!</f>
        <v>#REF!</v>
      </c>
      <c r="K70" s="452" t="e">
        <f>+#REF!</f>
        <v>#REF!</v>
      </c>
      <c r="L70" s="452" t="e">
        <f>+#REF!</f>
        <v>#REF!</v>
      </c>
      <c r="M70" s="452" t="e">
        <f>+#REF!</f>
        <v>#REF!</v>
      </c>
      <c r="N70" s="452" t="e">
        <f aca="true" t="shared" si="4" ref="N70:N75">SUM(I70:M70)</f>
        <v>#REF!</v>
      </c>
    </row>
    <row r="71" spans="2:14" ht="15" hidden="1">
      <c r="B71" s="99" t="e">
        <f>#REF!</f>
        <v>#REF!</v>
      </c>
      <c r="C71" s="92"/>
      <c r="D71" s="92"/>
      <c r="E71" s="89"/>
      <c r="G71" s="91"/>
      <c r="I71" s="452" t="e">
        <f>+#REF!</f>
        <v>#REF!</v>
      </c>
      <c r="J71" s="452" t="e">
        <f>+#REF!</f>
        <v>#REF!</v>
      </c>
      <c r="K71" s="452" t="e">
        <f>+#REF!</f>
        <v>#REF!</v>
      </c>
      <c r="L71" s="452" t="e">
        <f>+#REF!</f>
        <v>#REF!</v>
      </c>
      <c r="M71" s="452" t="e">
        <f>+#REF!</f>
        <v>#REF!</v>
      </c>
      <c r="N71" s="452" t="e">
        <f t="shared" si="4"/>
        <v>#REF!</v>
      </c>
    </row>
    <row r="72" spans="2:14" ht="15" hidden="1">
      <c r="B72" s="99" t="e">
        <f>#REF!</f>
        <v>#REF!</v>
      </c>
      <c r="C72" s="92"/>
      <c r="D72" s="92"/>
      <c r="E72" s="89"/>
      <c r="G72" s="91"/>
      <c r="I72" s="452" t="e">
        <f>+#REF!</f>
        <v>#REF!</v>
      </c>
      <c r="J72" s="452" t="e">
        <f>+#REF!</f>
        <v>#REF!</v>
      </c>
      <c r="K72" s="452" t="e">
        <f>+#REF!</f>
        <v>#REF!</v>
      </c>
      <c r="L72" s="452" t="e">
        <f>+#REF!</f>
        <v>#REF!</v>
      </c>
      <c r="M72" s="452" t="e">
        <f>+#REF!</f>
        <v>#REF!</v>
      </c>
      <c r="N72" s="452" t="e">
        <f t="shared" si="4"/>
        <v>#REF!</v>
      </c>
    </row>
    <row r="73" spans="2:14" ht="15" hidden="1">
      <c r="B73" s="99" t="e">
        <f>#REF!</f>
        <v>#REF!</v>
      </c>
      <c r="C73" s="92"/>
      <c r="D73" s="92"/>
      <c r="E73" s="89"/>
      <c r="G73" s="91"/>
      <c r="I73" s="452" t="e">
        <f>+#REF!</f>
        <v>#REF!</v>
      </c>
      <c r="J73" s="452" t="e">
        <f>+#REF!</f>
        <v>#REF!</v>
      </c>
      <c r="K73" s="452" t="e">
        <f>+#REF!</f>
        <v>#REF!</v>
      </c>
      <c r="L73" s="452" t="e">
        <f>+#REF!</f>
        <v>#REF!</v>
      </c>
      <c r="M73" s="452" t="e">
        <f>+#REF!</f>
        <v>#REF!</v>
      </c>
      <c r="N73" s="452" t="e">
        <f t="shared" si="4"/>
        <v>#REF!</v>
      </c>
    </row>
    <row r="74" spans="2:14" ht="15" hidden="1">
      <c r="B74" s="99" t="e">
        <f>#REF!</f>
        <v>#REF!</v>
      </c>
      <c r="C74" s="92"/>
      <c r="D74" s="92"/>
      <c r="E74" s="89"/>
      <c r="G74" s="91"/>
      <c r="I74" s="452" t="e">
        <f>+#REF!</f>
        <v>#REF!</v>
      </c>
      <c r="J74" s="452" t="e">
        <f>+#REF!</f>
        <v>#REF!</v>
      </c>
      <c r="K74" s="452" t="e">
        <f>+#REF!</f>
        <v>#REF!</v>
      </c>
      <c r="L74" s="452" t="e">
        <f>+#REF!</f>
        <v>#REF!</v>
      </c>
      <c r="M74" s="452" t="e">
        <f>+#REF!</f>
        <v>#REF!</v>
      </c>
      <c r="N74" s="452" t="e">
        <f t="shared" si="4"/>
        <v>#REF!</v>
      </c>
    </row>
    <row r="75" spans="2:14" ht="15">
      <c r="B75" s="99" t="e">
        <f>#REF!</f>
        <v>#REF!</v>
      </c>
      <c r="C75" s="92"/>
      <c r="D75" s="482"/>
      <c r="E75" s="446"/>
      <c r="F75" s="483"/>
      <c r="G75" s="484"/>
      <c r="H75" s="484"/>
      <c r="I75" s="453" t="e">
        <f>+#REF!</f>
        <v>#REF!</v>
      </c>
      <c r="J75" s="453" t="e">
        <f>+#REF!</f>
        <v>#REF!</v>
      </c>
      <c r="K75" s="453" t="e">
        <f>+#REF!</f>
        <v>#REF!</v>
      </c>
      <c r="L75" s="453" t="e">
        <f>+#REF!</f>
        <v>#REF!</v>
      </c>
      <c r="M75" s="453" t="e">
        <f>+#REF!</f>
        <v>#REF!</v>
      </c>
      <c r="N75" s="453" t="e">
        <f t="shared" si="4"/>
        <v>#REF!</v>
      </c>
    </row>
    <row r="76" spans="4:14" s="392" customFormat="1" ht="15.75">
      <c r="D76" s="444"/>
      <c r="E76" s="444"/>
      <c r="F76" s="444"/>
      <c r="G76" s="423" t="s">
        <v>18</v>
      </c>
      <c r="H76" s="444"/>
      <c r="I76" s="454" t="e">
        <f aca="true" t="shared" si="5" ref="I76:N76">SUM(I68:I75)</f>
        <v>#REF!</v>
      </c>
      <c r="J76" s="454" t="e">
        <f t="shared" si="5"/>
        <v>#REF!</v>
      </c>
      <c r="K76" s="454" t="e">
        <f t="shared" si="5"/>
        <v>#REF!</v>
      </c>
      <c r="L76" s="454" t="e">
        <f t="shared" si="5"/>
        <v>#REF!</v>
      </c>
      <c r="M76" s="454" t="e">
        <f t="shared" si="5"/>
        <v>#REF!</v>
      </c>
      <c r="N76" s="454" t="e">
        <f t="shared" si="5"/>
        <v>#REF!</v>
      </c>
    </row>
    <row r="77" ht="9.75" customHeight="1"/>
    <row r="78" spans="1:14" ht="27.75" customHeight="1">
      <c r="A78" s="392" t="s">
        <v>19</v>
      </c>
      <c r="I78" s="451"/>
      <c r="J78" s="451"/>
      <c r="K78" s="451"/>
      <c r="L78" s="451"/>
      <c r="M78" s="451"/>
      <c r="N78" s="451"/>
    </row>
    <row r="79" spans="2:14" ht="15">
      <c r="B79" s="384" t="e">
        <f>+#REF!</f>
        <v>#REF!</v>
      </c>
      <c r="C79" s="263"/>
      <c r="D79" s="263"/>
      <c r="E79" s="263"/>
      <c r="F79" s="263"/>
      <c r="G79" s="263"/>
      <c r="H79" s="263"/>
      <c r="I79" s="455" t="e">
        <f>+#REF!</f>
        <v>#REF!</v>
      </c>
      <c r="J79" s="456" t="e">
        <f>+#REF!</f>
        <v>#REF!</v>
      </c>
      <c r="K79" s="456" t="e">
        <f>+#REF!</f>
        <v>#REF!</v>
      </c>
      <c r="L79" s="456" t="e">
        <f>+#REF!</f>
        <v>#REF!</v>
      </c>
      <c r="M79" s="456" t="e">
        <f>+#REF!</f>
        <v>#REF!</v>
      </c>
      <c r="N79" s="473" t="e">
        <f aca="true" t="shared" si="6" ref="N79:N96">SUM(I79:M79)</f>
        <v>#REF!</v>
      </c>
    </row>
    <row r="80" spans="2:15" ht="15">
      <c r="B80" s="384" t="e">
        <f>+#REF!</f>
        <v>#REF!</v>
      </c>
      <c r="C80" s="263"/>
      <c r="D80" s="263"/>
      <c r="E80" s="263"/>
      <c r="F80" s="263"/>
      <c r="G80" s="263"/>
      <c r="H80" s="263"/>
      <c r="I80" s="455" t="e">
        <f>+#REF!</f>
        <v>#REF!</v>
      </c>
      <c r="J80" s="456" t="e">
        <f>+#REF!</f>
        <v>#REF!</v>
      </c>
      <c r="K80" s="456" t="e">
        <f>+#REF!</f>
        <v>#REF!</v>
      </c>
      <c r="L80" s="456" t="e">
        <f>+#REF!</f>
        <v>#REF!</v>
      </c>
      <c r="M80" s="456" t="e">
        <f>+#REF!</f>
        <v>#REF!</v>
      </c>
      <c r="N80" s="473" t="e">
        <f t="shared" si="6"/>
        <v>#REF!</v>
      </c>
      <c r="O80" s="436"/>
    </row>
    <row r="81" spans="2:15" ht="15" hidden="1">
      <c r="B81" s="384" t="e">
        <f>+#REF!</f>
        <v>#REF!</v>
      </c>
      <c r="C81" s="351"/>
      <c r="D81" s="351"/>
      <c r="E81" s="351"/>
      <c r="F81" s="351"/>
      <c r="G81" s="351"/>
      <c r="H81" s="351"/>
      <c r="I81" s="455" t="e">
        <f>+#REF!</f>
        <v>#REF!</v>
      </c>
      <c r="J81" s="456" t="e">
        <f>+#REF!</f>
        <v>#REF!</v>
      </c>
      <c r="K81" s="456" t="e">
        <f>+#REF!</f>
        <v>#REF!</v>
      </c>
      <c r="L81" s="456" t="e">
        <f>+#REF!</f>
        <v>#REF!</v>
      </c>
      <c r="M81" s="456" t="e">
        <f>+#REF!</f>
        <v>#REF!</v>
      </c>
      <c r="N81" s="473" t="e">
        <f t="shared" si="6"/>
        <v>#REF!</v>
      </c>
      <c r="O81" s="436"/>
    </row>
    <row r="82" spans="2:15" ht="15">
      <c r="B82" s="384" t="e">
        <f>+#REF!</f>
        <v>#REF!</v>
      </c>
      <c r="C82" s="263"/>
      <c r="D82" s="263"/>
      <c r="E82" s="263"/>
      <c r="F82" s="263"/>
      <c r="G82" s="263"/>
      <c r="H82" s="263"/>
      <c r="I82" s="455" t="e">
        <f>+#REF!</f>
        <v>#REF!</v>
      </c>
      <c r="J82" s="456" t="e">
        <f>+#REF!</f>
        <v>#REF!</v>
      </c>
      <c r="K82" s="456" t="e">
        <f>+#REF!</f>
        <v>#REF!</v>
      </c>
      <c r="L82" s="456" t="e">
        <f>+#REF!</f>
        <v>#REF!</v>
      </c>
      <c r="M82" s="456" t="e">
        <f>+#REF!</f>
        <v>#REF!</v>
      </c>
      <c r="N82" s="473" t="e">
        <f t="shared" si="6"/>
        <v>#REF!</v>
      </c>
      <c r="O82" s="436"/>
    </row>
    <row r="83" spans="2:14" ht="15">
      <c r="B83" s="384" t="e">
        <f>+#REF!</f>
        <v>#REF!</v>
      </c>
      <c r="C83" s="263"/>
      <c r="D83" s="263"/>
      <c r="E83" s="263"/>
      <c r="F83" s="263"/>
      <c r="G83" s="263"/>
      <c r="H83" s="263"/>
      <c r="I83" s="455" t="e">
        <f>+#REF!</f>
        <v>#REF!</v>
      </c>
      <c r="J83" s="456" t="e">
        <f>+#REF!</f>
        <v>#REF!</v>
      </c>
      <c r="K83" s="456" t="e">
        <f>+#REF!</f>
        <v>#REF!</v>
      </c>
      <c r="L83" s="456" t="e">
        <f>+#REF!</f>
        <v>#REF!</v>
      </c>
      <c r="M83" s="456" t="e">
        <f>+#REF!</f>
        <v>#REF!</v>
      </c>
      <c r="N83" s="473" t="e">
        <f t="shared" si="6"/>
        <v>#REF!</v>
      </c>
    </row>
    <row r="84" spans="2:14" ht="15.75">
      <c r="B84" s="384" t="e">
        <f>+#REF!</f>
        <v>#REF!</v>
      </c>
      <c r="C84" s="263"/>
      <c r="D84" s="264"/>
      <c r="E84" s="263"/>
      <c r="F84" s="263"/>
      <c r="G84" s="263"/>
      <c r="H84" s="263"/>
      <c r="I84" s="455" t="e">
        <f>+#REF!</f>
        <v>#REF!</v>
      </c>
      <c r="J84" s="456" t="e">
        <f>+#REF!</f>
        <v>#REF!</v>
      </c>
      <c r="K84" s="456" t="e">
        <f>+#REF!</f>
        <v>#REF!</v>
      </c>
      <c r="L84" s="456" t="e">
        <f>+#REF!</f>
        <v>#REF!</v>
      </c>
      <c r="M84" s="456" t="e">
        <f>+#REF!</f>
        <v>#REF!</v>
      </c>
      <c r="N84" s="473" t="e">
        <f t="shared" si="6"/>
        <v>#REF!</v>
      </c>
    </row>
    <row r="85" spans="2:14" ht="15" hidden="1">
      <c r="B85" s="384" t="e">
        <f>+#REF!</f>
        <v>#REF!</v>
      </c>
      <c r="C85" s="351"/>
      <c r="D85" s="351"/>
      <c r="E85" s="351"/>
      <c r="F85" s="351"/>
      <c r="G85" s="351"/>
      <c r="H85" s="351"/>
      <c r="I85" s="455" t="e">
        <f>+#REF!</f>
        <v>#REF!</v>
      </c>
      <c r="J85" s="456" t="e">
        <f>+#REF!</f>
        <v>#REF!</v>
      </c>
      <c r="K85" s="456" t="e">
        <f>+#REF!</f>
        <v>#REF!</v>
      </c>
      <c r="L85" s="456" t="e">
        <f>+#REF!</f>
        <v>#REF!</v>
      </c>
      <c r="M85" s="456" t="e">
        <f>+#REF!</f>
        <v>#REF!</v>
      </c>
      <c r="N85" s="473" t="e">
        <f t="shared" si="6"/>
        <v>#REF!</v>
      </c>
    </row>
    <row r="86" spans="2:14" ht="15">
      <c r="B86" s="384" t="e">
        <f>+#REF!</f>
        <v>#REF!</v>
      </c>
      <c r="C86" s="351"/>
      <c r="D86" s="351"/>
      <c r="E86" s="351"/>
      <c r="F86" s="351"/>
      <c r="G86" s="351"/>
      <c r="H86" s="351"/>
      <c r="I86" s="455" t="e">
        <f>+#REF!</f>
        <v>#REF!</v>
      </c>
      <c r="J86" s="456" t="e">
        <f>+#REF!</f>
        <v>#REF!</v>
      </c>
      <c r="K86" s="456" t="e">
        <f>+#REF!</f>
        <v>#REF!</v>
      </c>
      <c r="L86" s="456" t="e">
        <f>+#REF!</f>
        <v>#REF!</v>
      </c>
      <c r="M86" s="456" t="e">
        <f>+#REF!</f>
        <v>#REF!</v>
      </c>
      <c r="N86" s="473" t="e">
        <f t="shared" si="6"/>
        <v>#REF!</v>
      </c>
    </row>
    <row r="87" spans="2:14" ht="15" hidden="1">
      <c r="B87" s="384" t="e">
        <f>+#REF!</f>
        <v>#REF!</v>
      </c>
      <c r="C87" s="89"/>
      <c r="D87" s="89"/>
      <c r="E87" s="89"/>
      <c r="F87" s="89"/>
      <c r="G87" s="89"/>
      <c r="H87" s="89"/>
      <c r="I87" s="455" t="e">
        <f>+#REF!</f>
        <v>#REF!</v>
      </c>
      <c r="J87" s="456" t="e">
        <f>+#REF!</f>
        <v>#REF!</v>
      </c>
      <c r="K87" s="456" t="e">
        <f>+#REF!</f>
        <v>#REF!</v>
      </c>
      <c r="L87" s="456" t="e">
        <f>+#REF!</f>
        <v>#REF!</v>
      </c>
      <c r="M87" s="456" t="e">
        <f>+#REF!</f>
        <v>#REF!</v>
      </c>
      <c r="N87" s="473" t="e">
        <f t="shared" si="6"/>
        <v>#REF!</v>
      </c>
    </row>
    <row r="88" spans="2:14" ht="15" hidden="1">
      <c r="B88" s="384" t="e">
        <f>#REF!</f>
        <v>#REF!</v>
      </c>
      <c r="C88" s="89"/>
      <c r="D88" s="89"/>
      <c r="E88" s="89"/>
      <c r="F88" s="89"/>
      <c r="G88" s="89"/>
      <c r="H88" s="89"/>
      <c r="I88" s="455" t="e">
        <f>+#REF!</f>
        <v>#REF!</v>
      </c>
      <c r="J88" s="456" t="e">
        <f>+#REF!</f>
        <v>#REF!</v>
      </c>
      <c r="K88" s="456" t="e">
        <f>+#REF!</f>
        <v>#REF!</v>
      </c>
      <c r="L88" s="456" t="e">
        <f>+#REF!</f>
        <v>#REF!</v>
      </c>
      <c r="M88" s="456" t="e">
        <f>+#REF!</f>
        <v>#REF!</v>
      </c>
      <c r="N88" s="473" t="e">
        <f t="shared" si="6"/>
        <v>#REF!</v>
      </c>
    </row>
    <row r="89" spans="2:14" ht="15" hidden="1">
      <c r="B89" s="384" t="e">
        <f>+#REF!</f>
        <v>#REF!</v>
      </c>
      <c r="C89" s="413"/>
      <c r="D89" s="413"/>
      <c r="E89" s="413"/>
      <c r="F89" s="413"/>
      <c r="G89" s="413"/>
      <c r="H89" s="413"/>
      <c r="I89" s="455" t="e">
        <f>+#REF!</f>
        <v>#REF!</v>
      </c>
      <c r="J89" s="456" t="e">
        <f>+#REF!</f>
        <v>#REF!</v>
      </c>
      <c r="K89" s="456" t="e">
        <f>+#REF!</f>
        <v>#REF!</v>
      </c>
      <c r="L89" s="456" t="e">
        <f>+#REF!</f>
        <v>#REF!</v>
      </c>
      <c r="M89" s="456" t="e">
        <f>+#REF!</f>
        <v>#REF!</v>
      </c>
      <c r="N89" s="473" t="e">
        <f t="shared" si="6"/>
        <v>#REF!</v>
      </c>
    </row>
    <row r="90" spans="2:14" ht="15" hidden="1">
      <c r="B90" s="384" t="e">
        <f>+#REF!</f>
        <v>#REF!</v>
      </c>
      <c r="C90" s="351"/>
      <c r="D90" s="351"/>
      <c r="E90" s="351"/>
      <c r="F90" s="351"/>
      <c r="G90" s="351"/>
      <c r="H90" s="351"/>
      <c r="I90" s="455" t="e">
        <f>+#REF!</f>
        <v>#REF!</v>
      </c>
      <c r="J90" s="456" t="e">
        <f>+#REF!</f>
        <v>#REF!</v>
      </c>
      <c r="K90" s="456" t="e">
        <f>+#REF!</f>
        <v>#REF!</v>
      </c>
      <c r="L90" s="456" t="e">
        <f>+#REF!</f>
        <v>#REF!</v>
      </c>
      <c r="M90" s="456" t="e">
        <f>+#REF!</f>
        <v>#REF!</v>
      </c>
      <c r="N90" s="473" t="e">
        <f t="shared" si="6"/>
        <v>#REF!</v>
      </c>
    </row>
    <row r="91" spans="2:14" ht="15" hidden="1">
      <c r="B91" s="384" t="e">
        <f>+#REF!</f>
        <v>#REF!</v>
      </c>
      <c r="C91" s="351"/>
      <c r="D91" s="351"/>
      <c r="E91" s="351"/>
      <c r="F91" s="351"/>
      <c r="G91" s="351"/>
      <c r="H91" s="351"/>
      <c r="I91" s="455" t="e">
        <f>+#REF!</f>
        <v>#REF!</v>
      </c>
      <c r="J91" s="456" t="e">
        <f>+#REF!</f>
        <v>#REF!</v>
      </c>
      <c r="K91" s="456" t="e">
        <f>+#REF!</f>
        <v>#REF!</v>
      </c>
      <c r="L91" s="456" t="e">
        <f>+#REF!</f>
        <v>#REF!</v>
      </c>
      <c r="M91" s="456" t="e">
        <f>+#REF!</f>
        <v>#REF!</v>
      </c>
      <c r="N91" s="473" t="e">
        <f t="shared" si="6"/>
        <v>#REF!</v>
      </c>
    </row>
    <row r="92" spans="2:14" ht="15">
      <c r="B92" s="384" t="e">
        <f>#REF!</f>
        <v>#REF!</v>
      </c>
      <c r="C92" s="351"/>
      <c r="D92" s="351"/>
      <c r="E92" s="351"/>
      <c r="F92" s="351"/>
      <c r="G92" s="351"/>
      <c r="H92" s="351"/>
      <c r="I92" s="456" t="e">
        <f>+#REF!</f>
        <v>#REF!</v>
      </c>
      <c r="J92" s="456" t="e">
        <f>+#REF!</f>
        <v>#REF!</v>
      </c>
      <c r="K92" s="456" t="e">
        <f>+#REF!</f>
        <v>#REF!</v>
      </c>
      <c r="L92" s="456" t="e">
        <f>+#REF!</f>
        <v>#REF!</v>
      </c>
      <c r="M92" s="456" t="e">
        <f>+#REF!</f>
        <v>#REF!</v>
      </c>
      <c r="N92" s="473" t="e">
        <f t="shared" si="6"/>
        <v>#REF!</v>
      </c>
    </row>
    <row r="93" spans="2:14" ht="15" hidden="1">
      <c r="B93" s="384" t="e">
        <f>#REF!</f>
        <v>#REF!</v>
      </c>
      <c r="C93" s="351"/>
      <c r="D93" s="351"/>
      <c r="E93" s="351"/>
      <c r="F93" s="351"/>
      <c r="G93" s="351"/>
      <c r="H93" s="351"/>
      <c r="I93" s="455" t="e">
        <f>+#REF!</f>
        <v>#REF!</v>
      </c>
      <c r="J93" s="456" t="e">
        <f>+#REF!</f>
        <v>#REF!</v>
      </c>
      <c r="K93" s="456" t="e">
        <f>+#REF!</f>
        <v>#REF!</v>
      </c>
      <c r="L93" s="456" t="e">
        <f>+#REF!</f>
        <v>#REF!</v>
      </c>
      <c r="M93" s="456" t="e">
        <f>+#REF!</f>
        <v>#REF!</v>
      </c>
      <c r="N93" s="473" t="e">
        <f t="shared" si="6"/>
        <v>#REF!</v>
      </c>
    </row>
    <row r="94" spans="2:14" ht="15" hidden="1">
      <c r="B94" s="384" t="e">
        <f>+#REF!</f>
        <v>#REF!</v>
      </c>
      <c r="C94" s="89"/>
      <c r="D94" s="410"/>
      <c r="E94" s="410"/>
      <c r="F94" s="410"/>
      <c r="G94" s="410"/>
      <c r="H94" s="410"/>
      <c r="I94" s="455" t="e">
        <f>+#REF!</f>
        <v>#REF!</v>
      </c>
      <c r="J94" s="456" t="e">
        <f>+#REF!</f>
        <v>#REF!</v>
      </c>
      <c r="K94" s="456" t="e">
        <f>+#REF!</f>
        <v>#REF!</v>
      </c>
      <c r="L94" s="456" t="e">
        <f>+#REF!</f>
        <v>#REF!</v>
      </c>
      <c r="M94" s="456" t="e">
        <f>+#REF!</f>
        <v>#REF!</v>
      </c>
      <c r="N94" s="473" t="e">
        <f t="shared" si="6"/>
        <v>#REF!</v>
      </c>
    </row>
    <row r="95" spans="2:14" ht="15">
      <c r="B95" s="384" t="e">
        <f>+#REF!</f>
        <v>#REF!</v>
      </c>
      <c r="C95" s="92"/>
      <c r="D95" s="482"/>
      <c r="E95" s="446"/>
      <c r="F95" s="483"/>
      <c r="G95" s="484"/>
      <c r="H95" s="484"/>
      <c r="I95" s="485" t="e">
        <f>+#REF!</f>
        <v>#REF!</v>
      </c>
      <c r="J95" s="486" t="e">
        <f>+#REF!</f>
        <v>#REF!</v>
      </c>
      <c r="K95" s="486" t="e">
        <f>+#REF!</f>
        <v>#REF!</v>
      </c>
      <c r="L95" s="486" t="e">
        <f>+#REF!</f>
        <v>#REF!</v>
      </c>
      <c r="M95" s="486" t="e">
        <f>+#REF!</f>
        <v>#REF!</v>
      </c>
      <c r="N95" s="487" t="e">
        <f t="shared" si="6"/>
        <v>#REF!</v>
      </c>
    </row>
    <row r="96" spans="3:14" s="392" customFormat="1" ht="15.75">
      <c r="C96" s="444"/>
      <c r="G96" s="423" t="s">
        <v>20</v>
      </c>
      <c r="I96" s="488" t="e">
        <f>SUM(I79:I95)</f>
        <v>#REF!</v>
      </c>
      <c r="J96" s="488" t="e">
        <f>SUM(J79:J95)</f>
        <v>#REF!</v>
      </c>
      <c r="K96" s="488" t="e">
        <f>SUM(K79:K95)</f>
        <v>#REF!</v>
      </c>
      <c r="L96" s="488" t="e">
        <f>SUM(L79:L95)</f>
        <v>#REF!</v>
      </c>
      <c r="M96" s="488" t="e">
        <f>SUM(M79:M95)</f>
        <v>#REF!</v>
      </c>
      <c r="N96" s="489" t="e">
        <f t="shared" si="6"/>
        <v>#REF!</v>
      </c>
    </row>
    <row r="98" spans="1:14" s="392" customFormat="1" ht="15.75">
      <c r="A98" s="427" t="s">
        <v>123</v>
      </c>
      <c r="B98" s="427"/>
      <c r="C98" s="427"/>
      <c r="I98" s="454" t="e">
        <f>SUM(I26+I39+I52+I65+I76+I96)</f>
        <v>#REF!</v>
      </c>
      <c r="J98" s="454" t="e">
        <f>SUM(J26+J39+J52+J65+J76+J96)</f>
        <v>#REF!</v>
      </c>
      <c r="K98" s="454" t="e">
        <f>SUM(K26+K39+K52+K65+K76+K96)</f>
        <v>#REF!</v>
      </c>
      <c r="L98" s="454" t="e">
        <f>SUM(L26+L39+L52+L65+L76+L96)</f>
        <v>#REF!</v>
      </c>
      <c r="M98" s="454" t="e">
        <f>SUM(M26+M39+M52+M65+M76+M96)</f>
        <v>#REF!</v>
      </c>
      <c r="N98" s="454" t="e">
        <f>SUM(I98:M98)</f>
        <v>#REF!</v>
      </c>
    </row>
    <row r="99" spans="1:14" ht="15.75">
      <c r="A99" s="385"/>
      <c r="B99" s="385"/>
      <c r="C99" s="385"/>
      <c r="I99" s="452"/>
      <c r="J99" s="452"/>
      <c r="K99" s="452"/>
      <c r="L99" s="452"/>
      <c r="M99" s="452"/>
      <c r="N99" s="452"/>
    </row>
    <row r="100" spans="1:14" ht="15.75">
      <c r="A100" s="392" t="s">
        <v>151</v>
      </c>
      <c r="B100" s="385"/>
      <c r="C100" s="385"/>
      <c r="I100" s="452"/>
      <c r="J100" s="452"/>
      <c r="K100" s="452"/>
      <c r="L100" s="452"/>
      <c r="M100" s="452"/>
      <c r="N100" s="452"/>
    </row>
    <row r="101" spans="2:14" ht="18" customHeight="1">
      <c r="B101" s="99" t="e">
        <f>#REF!</f>
        <v>#REF!</v>
      </c>
      <c r="I101" s="452" t="e">
        <f>#REF!</f>
        <v>#REF!</v>
      </c>
      <c r="J101" s="452" t="e">
        <f>#REF!</f>
        <v>#REF!</v>
      </c>
      <c r="K101" s="452" t="e">
        <f>#REF!</f>
        <v>#REF!</v>
      </c>
      <c r="L101" s="452" t="e">
        <f>#REF!</f>
        <v>#REF!</v>
      </c>
      <c r="M101" s="452" t="e">
        <f>#REF!</f>
        <v>#REF!</v>
      </c>
      <c r="N101" s="452" t="e">
        <f>SUM(I101:M101)</f>
        <v>#REF!</v>
      </c>
    </row>
    <row r="102" spans="2:14" ht="18" customHeight="1">
      <c r="B102" s="99" t="e">
        <f>#REF!</f>
        <v>#REF!</v>
      </c>
      <c r="I102" s="452" t="e">
        <f>#REF!</f>
        <v>#REF!</v>
      </c>
      <c r="J102" s="452" t="e">
        <f>#REF!</f>
        <v>#REF!</v>
      </c>
      <c r="K102" s="452" t="e">
        <f>#REF!</f>
        <v>#REF!</v>
      </c>
      <c r="L102" s="452" t="e">
        <f>#REF!</f>
        <v>#REF!</v>
      </c>
      <c r="M102" s="452" t="e">
        <f>#REF!</f>
        <v>#REF!</v>
      </c>
      <c r="N102" s="452" t="e">
        <f>SUM(I102:M102)</f>
        <v>#REF!</v>
      </c>
    </row>
    <row r="103" spans="2:14" ht="15">
      <c r="B103" s="99" t="e">
        <f>#REF!</f>
        <v>#REF!</v>
      </c>
      <c r="D103" s="393"/>
      <c r="E103" s="393"/>
      <c r="F103" s="393"/>
      <c r="G103" s="393"/>
      <c r="H103" s="393"/>
      <c r="I103" s="453" t="e">
        <f>#REF!</f>
        <v>#REF!</v>
      </c>
      <c r="J103" s="453" t="e">
        <f>#REF!</f>
        <v>#REF!</v>
      </c>
      <c r="K103" s="453" t="e">
        <f>#REF!</f>
        <v>#REF!</v>
      </c>
      <c r="L103" s="453" t="e">
        <f>#REF!</f>
        <v>#REF!</v>
      </c>
      <c r="M103" s="453" t="e">
        <f>#REF!</f>
        <v>#REF!</v>
      </c>
      <c r="N103" s="453" t="e">
        <f>SUM(I103:M103)</f>
        <v>#REF!</v>
      </c>
    </row>
    <row r="104" spans="7:14" ht="15.75">
      <c r="G104" s="423" t="s">
        <v>394</v>
      </c>
      <c r="I104" s="454" t="e">
        <f>SUM(I101:I103)</f>
        <v>#REF!</v>
      </c>
      <c r="J104" s="454" t="e">
        <f>SUM(J101:J103)</f>
        <v>#REF!</v>
      </c>
      <c r="K104" s="454" t="e">
        <f>SUM(K101:K103)</f>
        <v>#REF!</v>
      </c>
      <c r="L104" s="454" t="e">
        <f>SUM(L101:L103)</f>
        <v>#REF!</v>
      </c>
      <c r="M104" s="454" t="e">
        <f>SUM(M101:M103)</f>
        <v>#REF!</v>
      </c>
      <c r="N104" s="454" t="e">
        <f>SUM(I104:M104)</f>
        <v>#REF!</v>
      </c>
    </row>
    <row r="105" spans="7:14" ht="15.75" hidden="1">
      <c r="G105" s="423"/>
      <c r="I105" s="452"/>
      <c r="J105" s="452"/>
      <c r="K105" s="452"/>
      <c r="L105" s="452"/>
      <c r="M105" s="452"/>
      <c r="N105" s="452"/>
    </row>
    <row r="106" spans="7:14" ht="15.75" hidden="1">
      <c r="G106" s="423"/>
      <c r="I106" s="457"/>
      <c r="J106" s="457"/>
      <c r="K106" s="457"/>
      <c r="L106" s="457"/>
      <c r="M106" s="457"/>
      <c r="N106" s="457"/>
    </row>
    <row r="107" spans="1:14" ht="19.5" customHeight="1" hidden="1">
      <c r="A107" s="385"/>
      <c r="B107" s="385"/>
      <c r="C107" s="385"/>
      <c r="I107" s="457" t="e">
        <f>SUM(I98:I103)</f>
        <v>#REF!</v>
      </c>
      <c r="J107" s="457" t="e">
        <f>SUM(J98:J103)</f>
        <v>#REF!</v>
      </c>
      <c r="K107" s="457" t="e">
        <f>SUM(K98:K103)</f>
        <v>#REF!</v>
      </c>
      <c r="L107" s="457" t="e">
        <f>SUM(L98:L103)</f>
        <v>#REF!</v>
      </c>
      <c r="M107" s="457" t="e">
        <f>SUM(M98:M103)</f>
        <v>#REF!</v>
      </c>
      <c r="N107" s="457" t="e">
        <f>SUM(I107:M107)</f>
        <v>#REF!</v>
      </c>
    </row>
    <row r="108" spans="1:24" ht="19.5" customHeight="1" hidden="1">
      <c r="A108" s="385"/>
      <c r="B108" s="385"/>
      <c r="C108" s="385"/>
      <c r="I108" s="458"/>
      <c r="J108" s="458"/>
      <c r="K108" s="458"/>
      <c r="L108" s="458"/>
      <c r="M108" s="458"/>
      <c r="N108" s="458"/>
      <c r="O108" s="379"/>
      <c r="P108" s="379"/>
      <c r="Q108" s="379"/>
      <c r="R108" s="379"/>
      <c r="S108" s="379"/>
      <c r="T108" s="379"/>
      <c r="U108" s="379"/>
      <c r="V108" s="379"/>
      <c r="W108" s="379"/>
      <c r="X108" s="379"/>
    </row>
    <row r="109" spans="1:9" ht="18">
      <c r="A109" s="414"/>
      <c r="I109" s="452"/>
    </row>
    <row r="110" spans="1:15" ht="15.75">
      <c r="A110" s="378" t="s">
        <v>383</v>
      </c>
      <c r="B110" s="378"/>
      <c r="C110" s="388"/>
      <c r="D110" s="389"/>
      <c r="E110" s="353"/>
      <c r="F110" s="415"/>
      <c r="G110" s="416"/>
      <c r="H110" s="415"/>
      <c r="I110" s="459" t="e">
        <f>I98</f>
        <v>#REF!</v>
      </c>
      <c r="J110" s="459" t="e">
        <f>J98</f>
        <v>#REF!</v>
      </c>
      <c r="K110" s="459" t="e">
        <f>K98</f>
        <v>#REF!</v>
      </c>
      <c r="L110" s="459" t="e">
        <f>L98</f>
        <v>#REF!</v>
      </c>
      <c r="M110" s="459" t="e">
        <f>M98</f>
        <v>#REF!</v>
      </c>
      <c r="N110" s="476" t="e">
        <f>SUM(I110:M110)</f>
        <v>#REF!</v>
      </c>
      <c r="O110" s="392"/>
    </row>
    <row r="111" spans="1:15" ht="18">
      <c r="A111" s="99" t="s">
        <v>384</v>
      </c>
      <c r="C111" s="386"/>
      <c r="D111" s="352"/>
      <c r="E111" s="352"/>
      <c r="F111" s="417">
        <v>2010</v>
      </c>
      <c r="G111" s="417">
        <v>1</v>
      </c>
      <c r="H111" s="418">
        <v>0.163</v>
      </c>
      <c r="I111" s="460" t="e">
        <f>I98*$H$111</f>
        <v>#REF!</v>
      </c>
      <c r="J111" s="460" t="e">
        <f>J98*$H$111</f>
        <v>#REF!</v>
      </c>
      <c r="K111" s="460" t="e">
        <f>K98*$H$111</f>
        <v>#REF!</v>
      </c>
      <c r="L111" s="460"/>
      <c r="M111" s="460"/>
      <c r="N111" s="468" t="e">
        <f>SUM(I111:M111)</f>
        <v>#REF!</v>
      </c>
      <c r="O111" s="437"/>
    </row>
    <row r="112" spans="1:15" ht="18" hidden="1">
      <c r="A112" s="99" t="s">
        <v>384</v>
      </c>
      <c r="C112" s="386"/>
      <c r="D112" s="352"/>
      <c r="E112" s="352"/>
      <c r="F112" s="417">
        <v>2011</v>
      </c>
      <c r="G112" s="417">
        <f>12-G111</f>
        <v>11</v>
      </c>
      <c r="H112" s="418"/>
      <c r="I112" s="460" t="e">
        <f>ROUND(I110/12*G112*H112,0)</f>
        <v>#REF!</v>
      </c>
      <c r="J112" s="460" t="e">
        <f>J$110*$H112</f>
        <v>#REF!</v>
      </c>
      <c r="K112" s="460" t="e">
        <f>K$110*$H112</f>
        <v>#REF!</v>
      </c>
      <c r="L112" s="460" t="e">
        <f>L$110*$H112</f>
        <v>#REF!</v>
      </c>
      <c r="M112" s="460" t="e">
        <f>M$110*$H112</f>
        <v>#REF!</v>
      </c>
      <c r="N112" s="468" t="e">
        <f>SUM(I112:M112)</f>
        <v>#REF!</v>
      </c>
      <c r="O112" s="437"/>
    </row>
    <row r="113" spans="1:15" ht="18" hidden="1">
      <c r="A113" s="99" t="s">
        <v>385</v>
      </c>
      <c r="C113" s="386"/>
      <c r="D113" s="352"/>
      <c r="E113" s="352"/>
      <c r="F113" s="417">
        <v>2010</v>
      </c>
      <c r="G113" s="417">
        <v>1</v>
      </c>
      <c r="H113" s="418"/>
      <c r="I113" s="460" t="e">
        <f>ROUND(I110/12*G113*H113,0)</f>
        <v>#REF!</v>
      </c>
      <c r="J113" s="460"/>
      <c r="K113" s="460"/>
      <c r="L113" s="460"/>
      <c r="M113" s="460"/>
      <c r="N113" s="468" t="e">
        <f>SUM(I113:M113)</f>
        <v>#REF!</v>
      </c>
      <c r="O113" s="437"/>
    </row>
    <row r="114" spans="1:15" ht="15" hidden="1">
      <c r="A114" s="99" t="s">
        <v>385</v>
      </c>
      <c r="C114" s="386"/>
      <c r="D114" s="353"/>
      <c r="E114" s="353"/>
      <c r="F114" s="417">
        <v>2011</v>
      </c>
      <c r="G114" s="417">
        <f>12-G113</f>
        <v>11</v>
      </c>
      <c r="H114" s="418"/>
      <c r="I114" s="460" t="e">
        <f>ROUND(I110/12*G114*H114,0)</f>
        <v>#REF!</v>
      </c>
      <c r="J114" s="460" t="e">
        <f>J$110*H114</f>
        <v>#REF!</v>
      </c>
      <c r="K114" s="460" t="e">
        <f>K$110*$H114</f>
        <v>#REF!</v>
      </c>
      <c r="L114" s="460" t="e">
        <f>L$110*$H114</f>
        <v>#REF!</v>
      </c>
      <c r="M114" s="460" t="e">
        <f>M$110*$H114</f>
        <v>#REF!</v>
      </c>
      <c r="N114" s="468" t="e">
        <f>SUM(I114:M114)</f>
        <v>#REF!</v>
      </c>
      <c r="O114" s="438"/>
    </row>
    <row r="115" spans="1:14" s="392" customFormat="1" ht="15.75">
      <c r="A115" s="392" t="s">
        <v>395</v>
      </c>
      <c r="C115" s="419"/>
      <c r="D115" s="420"/>
      <c r="E115" s="420"/>
      <c r="F115" s="420"/>
      <c r="G115" s="420"/>
      <c r="H115" s="420"/>
      <c r="I115" s="461" t="e">
        <f>SUM(I111:I114)</f>
        <v>#REF!</v>
      </c>
      <c r="J115" s="461" t="e">
        <f>SUM(J111:J114)</f>
        <v>#REF!</v>
      </c>
      <c r="K115" s="461" t="e">
        <f>SUM(K111:K114)</f>
        <v>#REF!</v>
      </c>
      <c r="L115" s="461" t="e">
        <f>SUM(L111:L114)</f>
        <v>#REF!</v>
      </c>
      <c r="M115" s="461" t="e">
        <f>SUM(M111:M114)</f>
        <v>#REF!</v>
      </c>
      <c r="N115" s="461" t="e">
        <f>SUM(I115:M115)</f>
        <v>#REF!</v>
      </c>
    </row>
    <row r="116" spans="9:16" ht="15.75">
      <c r="I116" s="452"/>
      <c r="P116" s="375" t="s">
        <v>386</v>
      </c>
    </row>
    <row r="117" spans="1:16" s="392" customFormat="1" ht="19.5" customHeight="1">
      <c r="A117" s="374" t="s">
        <v>390</v>
      </c>
      <c r="B117" s="374"/>
      <c r="C117" s="374"/>
      <c r="E117" s="414"/>
      <c r="F117" s="414"/>
      <c r="G117" s="414"/>
      <c r="H117" s="414"/>
      <c r="I117" s="490" t="e">
        <f>I115+I104+I98</f>
        <v>#REF!</v>
      </c>
      <c r="J117" s="490" t="e">
        <f>J115+J104+J98</f>
        <v>#REF!</v>
      </c>
      <c r="K117" s="490" t="e">
        <f>K115+K104+K98</f>
        <v>#REF!</v>
      </c>
      <c r="L117" s="490" t="e">
        <f>L115+L104+L98</f>
        <v>#REF!</v>
      </c>
      <c r="M117" s="490" t="e">
        <f>M115+M104+M98</f>
        <v>#REF!</v>
      </c>
      <c r="N117" s="490" t="e">
        <f>SUM(I117:M117)</f>
        <v>#REF!</v>
      </c>
      <c r="P117" s="375" t="e">
        <f>N115+N107</f>
        <v>#REF!</v>
      </c>
    </row>
    <row r="118" spans="1:16" ht="19.5" customHeight="1">
      <c r="A118" s="374"/>
      <c r="B118" s="374"/>
      <c r="C118" s="374"/>
      <c r="E118" s="387"/>
      <c r="F118" s="387"/>
      <c r="G118" s="387"/>
      <c r="H118" s="387"/>
      <c r="I118" s="462"/>
      <c r="J118" s="462"/>
      <c r="K118" s="462"/>
      <c r="L118" s="462"/>
      <c r="M118" s="462"/>
      <c r="N118" s="462"/>
      <c r="P118" s="375"/>
    </row>
    <row r="119" spans="1:16" ht="19.5" customHeight="1">
      <c r="A119" s="374"/>
      <c r="B119" s="374"/>
      <c r="C119" s="374"/>
      <c r="E119" s="387"/>
      <c r="F119" s="387"/>
      <c r="G119" s="387"/>
      <c r="H119" s="387"/>
      <c r="I119" s="462"/>
      <c r="J119" s="462"/>
      <c r="K119" s="462"/>
      <c r="L119" s="462"/>
      <c r="M119" s="462"/>
      <c r="N119" s="462"/>
      <c r="P119" s="375"/>
    </row>
    <row r="120" ht="15">
      <c r="I120" s="452"/>
    </row>
    <row r="121" spans="1:15" ht="18">
      <c r="A121" s="421"/>
      <c r="B121" s="422"/>
      <c r="C121" s="422"/>
      <c r="D121" s="422"/>
      <c r="E121" s="422"/>
      <c r="F121" s="422"/>
      <c r="G121" s="422"/>
      <c r="H121" s="422"/>
      <c r="I121" s="463" t="e">
        <f>#REF!</f>
        <v>#REF!</v>
      </c>
      <c r="J121" s="463" t="e">
        <f>#REF!</f>
        <v>#REF!</v>
      </c>
      <c r="K121" s="463" t="e">
        <f>#REF!</f>
        <v>#REF!</v>
      </c>
      <c r="L121" s="463" t="e">
        <f>#REF!</f>
        <v>#REF!</v>
      </c>
      <c r="M121" s="463" t="e">
        <f>#REF!</f>
        <v>#REF!</v>
      </c>
      <c r="N121" s="463" t="e">
        <f>#REF!</f>
        <v>#REF!</v>
      </c>
      <c r="O121" s="422"/>
    </row>
    <row r="122" spans="1:15" ht="15.75">
      <c r="A122" s="379"/>
      <c r="B122" s="379"/>
      <c r="C122" s="379"/>
      <c r="D122" s="379"/>
      <c r="E122" s="379"/>
      <c r="F122" s="379"/>
      <c r="G122" s="379"/>
      <c r="H122" s="423"/>
      <c r="I122" s="464"/>
      <c r="J122" s="464"/>
      <c r="K122" s="464"/>
      <c r="L122" s="464"/>
      <c r="M122" s="464"/>
      <c r="N122" s="478"/>
      <c r="O122" s="422"/>
    </row>
    <row r="123" spans="8:15" ht="15.75" hidden="1">
      <c r="H123" s="373"/>
      <c r="I123" s="465"/>
      <c r="J123" s="465"/>
      <c r="K123" s="465"/>
      <c r="L123" s="465"/>
      <c r="M123" s="465"/>
      <c r="N123" s="478"/>
      <c r="O123" s="422"/>
    </row>
    <row r="124" spans="1:15" ht="15.75">
      <c r="A124" s="378"/>
      <c r="B124" s="378"/>
      <c r="C124" s="388"/>
      <c r="D124" s="389"/>
      <c r="E124" s="353"/>
      <c r="F124" s="415"/>
      <c r="G124" s="416"/>
      <c r="H124" s="424"/>
      <c r="I124" s="466"/>
      <c r="J124" s="466"/>
      <c r="K124" s="466"/>
      <c r="L124" s="466"/>
      <c r="M124" s="466"/>
      <c r="N124" s="476"/>
      <c r="O124" s="439"/>
    </row>
    <row r="125" spans="1:15" ht="15.75">
      <c r="A125" s="378"/>
      <c r="B125" s="378"/>
      <c r="C125" s="388"/>
      <c r="D125" s="389"/>
      <c r="E125" s="353"/>
      <c r="F125" s="415"/>
      <c r="G125" s="416"/>
      <c r="H125" s="415"/>
      <c r="I125" s="467"/>
      <c r="J125" s="467"/>
      <c r="K125" s="467"/>
      <c r="L125" s="467"/>
      <c r="M125" s="467"/>
      <c r="N125" s="479"/>
      <c r="O125" s="439"/>
    </row>
    <row r="126" spans="3:15" ht="18">
      <c r="C126" s="386"/>
      <c r="D126" s="352"/>
      <c r="E126" s="352"/>
      <c r="F126" s="417"/>
      <c r="G126" s="417"/>
      <c r="H126" s="418"/>
      <c r="I126" s="460"/>
      <c r="J126" s="460"/>
      <c r="K126" s="460"/>
      <c r="L126" s="460"/>
      <c r="M126" s="460"/>
      <c r="N126" s="468"/>
      <c r="O126" s="391"/>
    </row>
    <row r="127" spans="3:15" ht="18">
      <c r="C127" s="386"/>
      <c r="D127" s="352"/>
      <c r="E127" s="352"/>
      <c r="F127" s="417"/>
      <c r="G127" s="417"/>
      <c r="H127" s="418"/>
      <c r="I127" s="460"/>
      <c r="J127" s="460"/>
      <c r="K127" s="460"/>
      <c r="L127" s="460"/>
      <c r="M127" s="460"/>
      <c r="N127" s="468"/>
      <c r="O127" s="391"/>
    </row>
    <row r="128" spans="3:15" ht="18">
      <c r="C128" s="386"/>
      <c r="D128" s="352"/>
      <c r="E128" s="352"/>
      <c r="F128" s="417"/>
      <c r="G128" s="417"/>
      <c r="H128" s="418"/>
      <c r="I128" s="460"/>
      <c r="J128" s="460"/>
      <c r="K128" s="460"/>
      <c r="L128" s="460"/>
      <c r="M128" s="460"/>
      <c r="N128" s="468"/>
      <c r="O128" s="391"/>
    </row>
    <row r="129" spans="3:16" ht="15.75">
      <c r="C129" s="386"/>
      <c r="D129" s="353"/>
      <c r="E129" s="353"/>
      <c r="F129" s="417"/>
      <c r="G129" s="417"/>
      <c r="H129" s="418"/>
      <c r="I129" s="460"/>
      <c r="J129" s="460"/>
      <c r="K129" s="460"/>
      <c r="L129" s="460"/>
      <c r="M129" s="460"/>
      <c r="N129" s="468"/>
      <c r="O129" s="390"/>
      <c r="P129" s="375"/>
    </row>
    <row r="130" spans="1:16" s="392" customFormat="1" ht="15.75">
      <c r="A130" s="99"/>
      <c r="B130" s="99"/>
      <c r="C130" s="388"/>
      <c r="D130" s="353"/>
      <c r="E130" s="353"/>
      <c r="F130" s="353"/>
      <c r="G130" s="353"/>
      <c r="H130" s="353"/>
      <c r="I130" s="461"/>
      <c r="J130" s="461"/>
      <c r="K130" s="461"/>
      <c r="L130" s="461"/>
      <c r="M130" s="461"/>
      <c r="N130" s="461"/>
      <c r="O130" s="391"/>
      <c r="P130" s="375"/>
    </row>
    <row r="131" spans="3:15" ht="9" customHeight="1">
      <c r="C131" s="388"/>
      <c r="D131" s="353"/>
      <c r="E131" s="353"/>
      <c r="F131" s="353"/>
      <c r="G131" s="353"/>
      <c r="H131" s="353"/>
      <c r="I131" s="468"/>
      <c r="J131" s="468"/>
      <c r="K131" s="468"/>
      <c r="L131" s="468"/>
      <c r="M131" s="468"/>
      <c r="N131" s="468"/>
      <c r="O131" s="391"/>
    </row>
    <row r="132" spans="3:16" s="392" customFormat="1" ht="15.75">
      <c r="C132" s="419"/>
      <c r="D132" s="420"/>
      <c r="E132" s="420"/>
      <c r="F132" s="420"/>
      <c r="G132" s="420"/>
      <c r="H132" s="420"/>
      <c r="I132" s="461"/>
      <c r="J132" s="461"/>
      <c r="K132" s="461"/>
      <c r="L132" s="461"/>
      <c r="M132" s="461"/>
      <c r="N132" s="461"/>
      <c r="O132" s="391"/>
      <c r="P132" s="375"/>
    </row>
    <row r="133" spans="9:16" ht="7.5" customHeight="1">
      <c r="I133" s="452"/>
      <c r="O133" s="391"/>
      <c r="P133" s="375"/>
    </row>
    <row r="134" spans="1:16" ht="19.5" customHeight="1">
      <c r="A134" s="374"/>
      <c r="B134" s="374"/>
      <c r="C134" s="374"/>
      <c r="E134" s="387"/>
      <c r="F134" s="387"/>
      <c r="G134" s="387"/>
      <c r="H134" s="387"/>
      <c r="I134" s="469"/>
      <c r="J134" s="469"/>
      <c r="K134" s="469"/>
      <c r="L134" s="469"/>
      <c r="M134" s="469"/>
      <c r="N134" s="469"/>
      <c r="O134" s="391"/>
      <c r="P134" s="375"/>
    </row>
    <row r="135" spans="1:15" ht="15">
      <c r="A135" s="422"/>
      <c r="B135" s="422"/>
      <c r="C135" s="422"/>
      <c r="D135" s="422"/>
      <c r="E135" s="422"/>
      <c r="F135" s="422"/>
      <c r="G135" s="422"/>
      <c r="H135" s="422"/>
      <c r="I135" s="463"/>
      <c r="J135" s="477"/>
      <c r="K135" s="477"/>
      <c r="L135" s="477"/>
      <c r="M135" s="477"/>
      <c r="N135" s="477"/>
      <c r="O135" s="422"/>
    </row>
    <row r="136" ht="15">
      <c r="I136" s="452"/>
    </row>
    <row r="137" ht="15">
      <c r="I137" s="452"/>
    </row>
    <row r="138" ht="15">
      <c r="I138" s="452"/>
    </row>
    <row r="139" ht="15">
      <c r="I139" s="452"/>
    </row>
    <row r="140" ht="15">
      <c r="I140" s="452"/>
    </row>
    <row r="141" ht="15">
      <c r="I141" s="452"/>
    </row>
    <row r="142" ht="15">
      <c r="I142" s="452"/>
    </row>
    <row r="143" ht="15">
      <c r="I143" s="452"/>
    </row>
    <row r="144" ht="15">
      <c r="I144" s="452"/>
    </row>
    <row r="145" spans="8:14" ht="15">
      <c r="H145" s="425"/>
      <c r="I145" s="470"/>
      <c r="J145" s="470"/>
      <c r="K145" s="470"/>
      <c r="L145" s="470"/>
      <c r="M145" s="470"/>
      <c r="N145" s="470"/>
    </row>
    <row r="146" spans="2:15" ht="20.25">
      <c r="B146" s="426" t="s">
        <v>138</v>
      </c>
      <c r="F146" s="392"/>
      <c r="I146" s="471"/>
      <c r="J146" s="471"/>
      <c r="K146" s="471"/>
      <c r="L146" s="471"/>
      <c r="M146" s="471"/>
      <c r="N146" s="471"/>
      <c r="O146" s="440"/>
    </row>
    <row r="147" spans="2:14" ht="15.75">
      <c r="B147" s="427" t="s">
        <v>140</v>
      </c>
      <c r="F147" s="392"/>
      <c r="G147" s="428" t="e">
        <f>CEILING(+J107,25000)</f>
        <v>#REF!</v>
      </c>
      <c r="H147" s="392"/>
      <c r="J147" s="480"/>
      <c r="L147" s="480"/>
      <c r="N147" s="480"/>
    </row>
    <row r="148" spans="2:7" ht="15">
      <c r="B148" s="99" t="s">
        <v>139</v>
      </c>
      <c r="G148" s="429" t="e">
        <f>+G147-(J101)</f>
        <v>#REF!</v>
      </c>
    </row>
    <row r="149" spans="1:14" ht="15.75">
      <c r="A149" s="430"/>
      <c r="F149" s="99" t="s">
        <v>342</v>
      </c>
      <c r="H149" s="99" t="s">
        <v>343</v>
      </c>
      <c r="J149" s="450" t="s">
        <v>348</v>
      </c>
      <c r="L149" s="450" t="s">
        <v>349</v>
      </c>
      <c r="N149" s="450" t="s">
        <v>350</v>
      </c>
    </row>
    <row r="150" spans="2:14" ht="15">
      <c r="B150" s="99" t="s">
        <v>347</v>
      </c>
      <c r="C150" s="402" t="s">
        <v>131</v>
      </c>
      <c r="D150" s="402" t="s">
        <v>344</v>
      </c>
      <c r="E150" s="402" t="s">
        <v>345</v>
      </c>
      <c r="F150" s="402" t="s">
        <v>346</v>
      </c>
      <c r="G150" s="402" t="s">
        <v>345</v>
      </c>
      <c r="H150" s="402" t="s">
        <v>346</v>
      </c>
      <c r="I150" s="472" t="s">
        <v>345</v>
      </c>
      <c r="J150" s="472" t="s">
        <v>346</v>
      </c>
      <c r="K150" s="472" t="s">
        <v>345</v>
      </c>
      <c r="L150" s="472" t="s">
        <v>346</v>
      </c>
      <c r="M150" s="472" t="s">
        <v>345</v>
      </c>
      <c r="N150" s="472" t="s">
        <v>346</v>
      </c>
    </row>
    <row r="151" spans="1:15" ht="15">
      <c r="A151" s="431" t="s">
        <v>351</v>
      </c>
      <c r="B151" s="432">
        <f>+C151+C153</f>
        <v>0.523</v>
      </c>
      <c r="C151" s="432">
        <v>0.163</v>
      </c>
      <c r="D151" s="99">
        <v>1</v>
      </c>
      <c r="E151" s="394">
        <f>ROUND(+$I$123/12*D151,0)</f>
        <v>0</v>
      </c>
      <c r="F151" s="394">
        <f>ROUND($C151*E151,0)</f>
        <v>0</v>
      </c>
      <c r="G151" s="394"/>
      <c r="H151" s="394"/>
      <c r="I151" s="473"/>
      <c r="J151" s="473"/>
      <c r="K151" s="473"/>
      <c r="L151" s="473"/>
      <c r="M151" s="473"/>
      <c r="N151" s="473"/>
      <c r="O151" s="394">
        <f aca="true" t="shared" si="7" ref="O151:O162">+F151+H151+J151+L151+N151</f>
        <v>0</v>
      </c>
    </row>
    <row r="152" spans="1:15" ht="15">
      <c r="A152" s="431" t="s">
        <v>379</v>
      </c>
      <c r="B152" s="432">
        <f>+C152+C154</f>
        <v>0.538</v>
      </c>
      <c r="C152" s="432">
        <v>0.165</v>
      </c>
      <c r="D152" s="99">
        <f>12-D151</f>
        <v>11</v>
      </c>
      <c r="E152" s="394">
        <f>ROUND(+$I$123/12*D152,0)</f>
        <v>0</v>
      </c>
      <c r="F152" s="394">
        <f>ROUND($C152*E152,0)</f>
        <v>0</v>
      </c>
      <c r="G152" s="394"/>
      <c r="H152" s="394"/>
      <c r="I152" s="473"/>
      <c r="J152" s="473"/>
      <c r="K152" s="473"/>
      <c r="L152" s="473"/>
      <c r="M152" s="473"/>
      <c r="N152" s="473"/>
      <c r="O152" s="394">
        <f t="shared" si="7"/>
        <v>0</v>
      </c>
    </row>
    <row r="153" spans="1:15" ht="15">
      <c r="A153" s="431"/>
      <c r="C153" s="432">
        <v>0.36</v>
      </c>
      <c r="D153" s="99">
        <v>1</v>
      </c>
      <c r="E153" s="394">
        <f>ROUND(+$I$123/12*D153,0)</f>
        <v>0</v>
      </c>
      <c r="F153" s="394">
        <f>ROUND($C153*E153,0)</f>
        <v>0</v>
      </c>
      <c r="G153" s="394"/>
      <c r="H153" s="394"/>
      <c r="I153" s="473"/>
      <c r="J153" s="473"/>
      <c r="K153" s="473"/>
      <c r="L153" s="473"/>
      <c r="M153" s="473"/>
      <c r="N153" s="473"/>
      <c r="O153" s="394">
        <f t="shared" si="7"/>
        <v>0</v>
      </c>
    </row>
    <row r="154" spans="3:15" ht="15">
      <c r="C154" s="432">
        <v>0.373</v>
      </c>
      <c r="D154" s="99">
        <f>12-D153</f>
        <v>11</v>
      </c>
      <c r="E154" s="394">
        <f>ROUND(+$I$123/12*D154,0)</f>
        <v>0</v>
      </c>
      <c r="F154" s="394">
        <f>ROUND($C154*E154,0)</f>
        <v>0</v>
      </c>
      <c r="G154" s="394"/>
      <c r="H154" s="394"/>
      <c r="I154" s="473"/>
      <c r="J154" s="473"/>
      <c r="K154" s="473"/>
      <c r="L154" s="473"/>
      <c r="M154" s="473"/>
      <c r="N154" s="473"/>
      <c r="O154" s="394">
        <f t="shared" si="7"/>
        <v>0</v>
      </c>
    </row>
    <row r="155" spans="1:15" ht="15">
      <c r="A155" s="431" t="s">
        <v>379</v>
      </c>
      <c r="B155" s="432">
        <f>+C155+C157</f>
        <v>0.538</v>
      </c>
      <c r="C155" s="432">
        <v>0.165</v>
      </c>
      <c r="D155" s="99">
        <v>12</v>
      </c>
      <c r="E155" s="394"/>
      <c r="F155" s="394"/>
      <c r="G155" s="394" t="e">
        <f aca="true" t="shared" si="8" ref="G155:G162">ROUND(+$G$148/12*$D155,0)</f>
        <v>#REF!</v>
      </c>
      <c r="H155" s="394" t="e">
        <f aca="true" t="shared" si="9" ref="H155:H162">ROUND($C155*G155,0)</f>
        <v>#REF!</v>
      </c>
      <c r="I155" s="473">
        <f aca="true" t="shared" si="10" ref="I155:I162">ROUND(+$J$123/12*$D155,0)</f>
        <v>0</v>
      </c>
      <c r="J155" s="473">
        <f aca="true" t="shared" si="11" ref="J155:J162">ROUND($C155*I155,0)</f>
        <v>0</v>
      </c>
      <c r="K155" s="473">
        <f aca="true" t="shared" si="12" ref="K155:K162">ROUND(+$K$123/12*$D155,0)</f>
        <v>0</v>
      </c>
      <c r="L155" s="473">
        <f aca="true" t="shared" si="13" ref="L155:L162">ROUND($C155*K155,0)</f>
        <v>0</v>
      </c>
      <c r="M155" s="473">
        <f aca="true" t="shared" si="14" ref="M155:M162">ROUND(+$L$123/12*$D155,0)</f>
        <v>0</v>
      </c>
      <c r="N155" s="473">
        <f aca="true" t="shared" si="15" ref="N155:N162">ROUND($C155*M155,0)</f>
        <v>0</v>
      </c>
      <c r="O155" s="394" t="e">
        <f t="shared" si="7"/>
        <v>#REF!</v>
      </c>
    </row>
    <row r="156" spans="1:15" ht="15">
      <c r="A156" s="431"/>
      <c r="B156" s="432">
        <f>+C156+C158</f>
        <v>0</v>
      </c>
      <c r="C156" s="432">
        <v>0</v>
      </c>
      <c r="D156" s="99">
        <v>0</v>
      </c>
      <c r="E156" s="394"/>
      <c r="F156" s="394"/>
      <c r="G156" s="394" t="e">
        <f t="shared" si="8"/>
        <v>#REF!</v>
      </c>
      <c r="H156" s="394" t="e">
        <f t="shared" si="9"/>
        <v>#REF!</v>
      </c>
      <c r="I156" s="473">
        <f t="shared" si="10"/>
        <v>0</v>
      </c>
      <c r="J156" s="473">
        <f t="shared" si="11"/>
        <v>0</v>
      </c>
      <c r="K156" s="473">
        <f t="shared" si="12"/>
        <v>0</v>
      </c>
      <c r="L156" s="473">
        <f t="shared" si="13"/>
        <v>0</v>
      </c>
      <c r="M156" s="473">
        <f t="shared" si="14"/>
        <v>0</v>
      </c>
      <c r="N156" s="473">
        <f t="shared" si="15"/>
        <v>0</v>
      </c>
      <c r="O156" s="394" t="e">
        <f t="shared" si="7"/>
        <v>#REF!</v>
      </c>
    </row>
    <row r="157" spans="1:15" ht="15">
      <c r="A157" s="431"/>
      <c r="C157" s="432">
        <v>0.373</v>
      </c>
      <c r="D157" s="99">
        <v>12</v>
      </c>
      <c r="E157" s="394"/>
      <c r="F157" s="394"/>
      <c r="G157" s="394" t="e">
        <f t="shared" si="8"/>
        <v>#REF!</v>
      </c>
      <c r="H157" s="394" t="e">
        <f t="shared" si="9"/>
        <v>#REF!</v>
      </c>
      <c r="I157" s="473">
        <f t="shared" si="10"/>
        <v>0</v>
      </c>
      <c r="J157" s="473">
        <f t="shared" si="11"/>
        <v>0</v>
      </c>
      <c r="K157" s="473">
        <f t="shared" si="12"/>
        <v>0</v>
      </c>
      <c r="L157" s="473">
        <f t="shared" si="13"/>
        <v>0</v>
      </c>
      <c r="M157" s="473">
        <f t="shared" si="14"/>
        <v>0</v>
      </c>
      <c r="N157" s="473">
        <f t="shared" si="15"/>
        <v>0</v>
      </c>
      <c r="O157" s="394" t="e">
        <f t="shared" si="7"/>
        <v>#REF!</v>
      </c>
    </row>
    <row r="158" spans="3:15" ht="15">
      <c r="C158" s="432">
        <v>0</v>
      </c>
      <c r="D158" s="99">
        <v>0</v>
      </c>
      <c r="E158" s="394"/>
      <c r="F158" s="394"/>
      <c r="G158" s="394" t="e">
        <f t="shared" si="8"/>
        <v>#REF!</v>
      </c>
      <c r="H158" s="394" t="e">
        <f t="shared" si="9"/>
        <v>#REF!</v>
      </c>
      <c r="I158" s="473">
        <f t="shared" si="10"/>
        <v>0</v>
      </c>
      <c r="J158" s="473">
        <f t="shared" si="11"/>
        <v>0</v>
      </c>
      <c r="K158" s="473">
        <f t="shared" si="12"/>
        <v>0</v>
      </c>
      <c r="L158" s="473">
        <f t="shared" si="13"/>
        <v>0</v>
      </c>
      <c r="M158" s="473">
        <f t="shared" si="14"/>
        <v>0</v>
      </c>
      <c r="N158" s="473">
        <f t="shared" si="15"/>
        <v>0</v>
      </c>
      <c r="O158" s="394" t="e">
        <f t="shared" si="7"/>
        <v>#REF!</v>
      </c>
    </row>
    <row r="159" spans="1:15" ht="15">
      <c r="A159" s="99" t="s">
        <v>359</v>
      </c>
      <c r="B159" s="432">
        <f>+C159+C161</f>
        <v>0.538</v>
      </c>
      <c r="C159" s="432">
        <v>0.165</v>
      </c>
      <c r="E159" s="394"/>
      <c r="F159" s="394"/>
      <c r="G159" s="394" t="e">
        <f t="shared" si="8"/>
        <v>#REF!</v>
      </c>
      <c r="H159" s="394" t="e">
        <f t="shared" si="9"/>
        <v>#REF!</v>
      </c>
      <c r="I159" s="473">
        <f t="shared" si="10"/>
        <v>0</v>
      </c>
      <c r="J159" s="473">
        <f t="shared" si="11"/>
        <v>0</v>
      </c>
      <c r="K159" s="473">
        <f t="shared" si="12"/>
        <v>0</v>
      </c>
      <c r="L159" s="473">
        <f t="shared" si="13"/>
        <v>0</v>
      </c>
      <c r="M159" s="473">
        <f t="shared" si="14"/>
        <v>0</v>
      </c>
      <c r="N159" s="473">
        <f t="shared" si="15"/>
        <v>0</v>
      </c>
      <c r="O159" s="394" t="e">
        <f t="shared" si="7"/>
        <v>#REF!</v>
      </c>
    </row>
    <row r="160" spans="1:15" ht="15">
      <c r="A160" s="431"/>
      <c r="B160" s="432">
        <f>+C160+C162</f>
        <v>0</v>
      </c>
      <c r="C160" s="432">
        <v>0</v>
      </c>
      <c r="E160" s="394"/>
      <c r="F160" s="394"/>
      <c r="G160" s="394" t="e">
        <f t="shared" si="8"/>
        <v>#REF!</v>
      </c>
      <c r="H160" s="394" t="e">
        <f t="shared" si="9"/>
        <v>#REF!</v>
      </c>
      <c r="I160" s="473">
        <f t="shared" si="10"/>
        <v>0</v>
      </c>
      <c r="J160" s="473">
        <f t="shared" si="11"/>
        <v>0</v>
      </c>
      <c r="K160" s="473">
        <f t="shared" si="12"/>
        <v>0</v>
      </c>
      <c r="L160" s="473">
        <f t="shared" si="13"/>
        <v>0</v>
      </c>
      <c r="M160" s="473">
        <f t="shared" si="14"/>
        <v>0</v>
      </c>
      <c r="N160" s="473">
        <f t="shared" si="15"/>
        <v>0</v>
      </c>
      <c r="O160" s="394" t="e">
        <f t="shared" si="7"/>
        <v>#REF!</v>
      </c>
    </row>
    <row r="161" spans="1:15" ht="15">
      <c r="A161" s="431"/>
      <c r="C161" s="432">
        <v>0.373</v>
      </c>
      <c r="E161" s="394"/>
      <c r="F161" s="394"/>
      <c r="G161" s="394" t="e">
        <f t="shared" si="8"/>
        <v>#REF!</v>
      </c>
      <c r="H161" s="394" t="e">
        <f t="shared" si="9"/>
        <v>#REF!</v>
      </c>
      <c r="I161" s="473">
        <f t="shared" si="10"/>
        <v>0</v>
      </c>
      <c r="J161" s="473">
        <f t="shared" si="11"/>
        <v>0</v>
      </c>
      <c r="K161" s="473">
        <f t="shared" si="12"/>
        <v>0</v>
      </c>
      <c r="L161" s="473">
        <f t="shared" si="13"/>
        <v>0</v>
      </c>
      <c r="M161" s="473">
        <f t="shared" si="14"/>
        <v>0</v>
      </c>
      <c r="N161" s="473">
        <f t="shared" si="15"/>
        <v>0</v>
      </c>
      <c r="O161" s="394" t="e">
        <f t="shared" si="7"/>
        <v>#REF!</v>
      </c>
    </row>
    <row r="162" spans="3:15" ht="15">
      <c r="C162" s="432">
        <v>0</v>
      </c>
      <c r="E162" s="394"/>
      <c r="F162" s="394"/>
      <c r="G162" s="394" t="e">
        <f t="shared" si="8"/>
        <v>#REF!</v>
      </c>
      <c r="H162" s="394" t="e">
        <f t="shared" si="9"/>
        <v>#REF!</v>
      </c>
      <c r="I162" s="473">
        <f t="shared" si="10"/>
        <v>0</v>
      </c>
      <c r="J162" s="473">
        <f t="shared" si="11"/>
        <v>0</v>
      </c>
      <c r="K162" s="473">
        <f t="shared" si="12"/>
        <v>0</v>
      </c>
      <c r="L162" s="473">
        <f t="shared" si="13"/>
        <v>0</v>
      </c>
      <c r="M162" s="473">
        <f t="shared" si="14"/>
        <v>0</v>
      </c>
      <c r="N162" s="473">
        <f t="shared" si="15"/>
        <v>0</v>
      </c>
      <c r="O162" s="394" t="e">
        <f t="shared" si="7"/>
        <v>#REF!</v>
      </c>
    </row>
    <row r="163" spans="5:15" ht="15">
      <c r="E163" s="394"/>
      <c r="F163" s="394"/>
      <c r="G163" s="394"/>
      <c r="H163" s="394"/>
      <c r="I163" s="473"/>
      <c r="J163" s="473"/>
      <c r="K163" s="473"/>
      <c r="L163" s="473"/>
      <c r="M163" s="473"/>
      <c r="N163" s="473"/>
      <c r="O163" s="394"/>
    </row>
    <row r="164" spans="5:15" ht="15">
      <c r="E164" s="394"/>
      <c r="F164" s="394">
        <f>SUM(F151:F163)</f>
        <v>0</v>
      </c>
      <c r="G164" s="394"/>
      <c r="H164" s="394" t="e">
        <f>SUM(H151:H163)</f>
        <v>#REF!</v>
      </c>
      <c r="I164" s="473"/>
      <c r="J164" s="473">
        <f>SUM(J151:J163)</f>
        <v>0</v>
      </c>
      <c r="K164" s="473"/>
      <c r="L164" s="473">
        <f>SUM(L151:L163)</f>
        <v>0</v>
      </c>
      <c r="M164" s="473"/>
      <c r="N164" s="473">
        <f>SUM(N151:N163)</f>
        <v>0</v>
      </c>
      <c r="O164" s="394" t="e">
        <f>+F164+H164+J164+L164+N164</f>
        <v>#REF!</v>
      </c>
    </row>
    <row r="165" spans="4:15" ht="15">
      <c r="D165" s="402" t="s">
        <v>142</v>
      </c>
      <c r="F165" s="433" t="e">
        <f>+#REF!</f>
        <v>#REF!</v>
      </c>
      <c r="H165" s="433" t="e">
        <f>+#REF!</f>
        <v>#REF!</v>
      </c>
      <c r="J165" s="471" t="e">
        <f>+#REF!</f>
        <v>#REF!</v>
      </c>
      <c r="L165" s="471" t="e">
        <f>+#REF!</f>
        <v>#REF!</v>
      </c>
      <c r="N165" s="471" t="e">
        <f>+#REF!</f>
        <v>#REF!</v>
      </c>
      <c r="O165" s="441" t="e">
        <f>SUM(F165:N165)</f>
        <v>#REF!</v>
      </c>
    </row>
    <row r="166" spans="4:15" ht="15">
      <c r="D166" s="99" t="s">
        <v>352</v>
      </c>
      <c r="F166" s="394" t="e">
        <f>SUM(F164:F165)</f>
        <v>#REF!</v>
      </c>
      <c r="H166" s="394" t="e">
        <f>SUM(H164:H165)</f>
        <v>#REF!</v>
      </c>
      <c r="J166" s="473" t="e">
        <f>SUM(J164:J165)</f>
        <v>#REF!</v>
      </c>
      <c r="L166" s="473" t="e">
        <f>SUM(L164:L165)</f>
        <v>#REF!</v>
      </c>
      <c r="N166" s="473" t="e">
        <f>SUM(N164:N165)</f>
        <v>#REF!</v>
      </c>
      <c r="O166" s="394" t="e">
        <f>SUM(O164:O165)</f>
        <v>#REF!</v>
      </c>
    </row>
    <row r="167" spans="4:15" ht="15.75">
      <c r="D167" s="99" t="s">
        <v>354</v>
      </c>
      <c r="F167" s="433">
        <f>+I122</f>
        <v>0</v>
      </c>
      <c r="H167" s="433" t="e">
        <f>+G147</f>
        <v>#REF!</v>
      </c>
      <c r="J167" s="471">
        <f>+J122</f>
        <v>0</v>
      </c>
      <c r="L167" s="471">
        <f>+K122</f>
        <v>0</v>
      </c>
      <c r="N167" s="471">
        <f>+L122</f>
        <v>0</v>
      </c>
      <c r="O167" s="442" t="e">
        <f>SUM(F167:N167)</f>
        <v>#REF!</v>
      </c>
    </row>
    <row r="168" spans="6:15" ht="15.75">
      <c r="F168" s="394" t="e">
        <f>SUM(F166:F167)</f>
        <v>#REF!</v>
      </c>
      <c r="H168" s="394" t="e">
        <f>SUM(H166:H167)</f>
        <v>#REF!</v>
      </c>
      <c r="J168" s="473" t="e">
        <f>SUM(J166:J167)</f>
        <v>#REF!</v>
      </c>
      <c r="L168" s="473" t="e">
        <f>SUM(L166:L167)</f>
        <v>#REF!</v>
      </c>
      <c r="N168" s="473" t="e">
        <f>SUM(N166:N167)</f>
        <v>#REF!</v>
      </c>
      <c r="O168" s="442" t="e">
        <f>SUM(F168:N168)</f>
        <v>#REF!</v>
      </c>
    </row>
    <row r="169" spans="9:14" s="434" customFormat="1" ht="15">
      <c r="I169" s="474"/>
      <c r="J169" s="474"/>
      <c r="K169" s="474"/>
      <c r="L169" s="474"/>
      <c r="M169" s="474"/>
      <c r="N169" s="474"/>
    </row>
    <row r="170" spans="2:15" ht="20.25">
      <c r="B170" s="426" t="s">
        <v>353</v>
      </c>
      <c r="F170" s="392"/>
      <c r="I170" s="471"/>
      <c r="J170" s="471"/>
      <c r="K170" s="471"/>
      <c r="L170" s="471"/>
      <c r="M170" s="471"/>
      <c r="N170" s="471"/>
      <c r="O170" s="440"/>
    </row>
    <row r="171" spans="2:15" ht="15.75">
      <c r="B171" s="427"/>
      <c r="D171" s="423" t="s">
        <v>119</v>
      </c>
      <c r="E171" s="428" t="e">
        <f>+I107</f>
        <v>#REF!</v>
      </c>
      <c r="F171" s="392"/>
      <c r="G171" s="428" t="e">
        <f>+J107</f>
        <v>#REF!</v>
      </c>
      <c r="H171" s="392"/>
      <c r="I171" s="475" t="e">
        <f>+K107</f>
        <v>#REF!</v>
      </c>
      <c r="J171" s="480"/>
      <c r="K171" s="475" t="e">
        <f>+L98</f>
        <v>#REF!</v>
      </c>
      <c r="L171" s="480"/>
      <c r="M171" s="475" t="e">
        <f>+M107</f>
        <v>#REF!</v>
      </c>
      <c r="N171" s="480"/>
      <c r="O171" s="428" t="e">
        <f>SUM(E171:N171)</f>
        <v>#REF!</v>
      </c>
    </row>
    <row r="172" spans="2:15" ht="15">
      <c r="B172" s="99" t="s">
        <v>139</v>
      </c>
      <c r="D172" s="373" t="s">
        <v>141</v>
      </c>
      <c r="E172" s="429" t="e">
        <f>+I98-I52</f>
        <v>#REF!</v>
      </c>
      <c r="G172" s="429" t="e">
        <f>+J98-J52</f>
        <v>#REF!</v>
      </c>
      <c r="I172" s="465" t="e">
        <f>+K98-K52</f>
        <v>#REF!</v>
      </c>
      <c r="K172" s="465" t="e">
        <f>+L98-L52</f>
        <v>#REF!</v>
      </c>
      <c r="M172" s="465" t="e">
        <f>+M98-M52</f>
        <v>#REF!</v>
      </c>
      <c r="O172" s="429" t="e">
        <f>SUM(E172:N172)</f>
        <v>#REF!</v>
      </c>
    </row>
    <row r="173" spans="1:14" ht="15.75">
      <c r="A173" s="430"/>
      <c r="F173" s="99" t="s">
        <v>342</v>
      </c>
      <c r="H173" s="99" t="s">
        <v>343</v>
      </c>
      <c r="J173" s="450" t="s">
        <v>348</v>
      </c>
      <c r="L173" s="450" t="s">
        <v>349</v>
      </c>
      <c r="N173" s="450" t="s">
        <v>350</v>
      </c>
    </row>
    <row r="174" spans="2:14" ht="15">
      <c r="B174" s="99" t="s">
        <v>347</v>
      </c>
      <c r="C174" s="402" t="s">
        <v>131</v>
      </c>
      <c r="D174" s="402" t="s">
        <v>344</v>
      </c>
      <c r="E174" s="402" t="s">
        <v>345</v>
      </c>
      <c r="F174" s="402" t="s">
        <v>346</v>
      </c>
      <c r="G174" s="402" t="s">
        <v>345</v>
      </c>
      <c r="H174" s="402" t="s">
        <v>346</v>
      </c>
      <c r="I174" s="472" t="s">
        <v>345</v>
      </c>
      <c r="J174" s="472" t="s">
        <v>346</v>
      </c>
      <c r="K174" s="472" t="s">
        <v>345</v>
      </c>
      <c r="L174" s="472" t="s">
        <v>346</v>
      </c>
      <c r="M174" s="472" t="s">
        <v>345</v>
      </c>
      <c r="N174" s="472" t="s">
        <v>346</v>
      </c>
    </row>
    <row r="175" spans="1:15" ht="15">
      <c r="A175" s="431" t="s">
        <v>351</v>
      </c>
      <c r="B175" s="432">
        <f>+C175+C177</f>
        <v>0.523</v>
      </c>
      <c r="C175" s="432">
        <v>0.163</v>
      </c>
      <c r="D175" s="99">
        <v>5</v>
      </c>
      <c r="E175" s="394" t="e">
        <f>ROUND(+$E$172/12*D175,0)</f>
        <v>#REF!</v>
      </c>
      <c r="F175" s="394" t="e">
        <f>ROUND($C175*E175,0)</f>
        <v>#REF!</v>
      </c>
      <c r="G175" s="394"/>
      <c r="H175" s="394"/>
      <c r="I175" s="473"/>
      <c r="J175" s="473"/>
      <c r="K175" s="473"/>
      <c r="L175" s="473"/>
      <c r="M175" s="473"/>
      <c r="N175" s="473"/>
      <c r="O175" s="394" t="e">
        <f aca="true" t="shared" si="16" ref="O175:O186">+F175+H175+J175+L175+N175</f>
        <v>#REF!</v>
      </c>
    </row>
    <row r="176" spans="1:15" ht="15">
      <c r="A176" s="431" t="s">
        <v>379</v>
      </c>
      <c r="B176" s="432">
        <f>+C176+C178</f>
        <v>0.538</v>
      </c>
      <c r="C176" s="432">
        <v>0.165</v>
      </c>
      <c r="D176" s="99">
        <f>12-D175</f>
        <v>7</v>
      </c>
      <c r="E176" s="394" t="e">
        <f>ROUND(+$E$172/12*D176,0)</f>
        <v>#REF!</v>
      </c>
      <c r="F176" s="394" t="e">
        <f>ROUND($C176*E176,0)</f>
        <v>#REF!</v>
      </c>
      <c r="G176" s="394"/>
      <c r="H176" s="394"/>
      <c r="I176" s="473"/>
      <c r="J176" s="473"/>
      <c r="K176" s="473"/>
      <c r="L176" s="473"/>
      <c r="M176" s="473"/>
      <c r="N176" s="473"/>
      <c r="O176" s="394" t="e">
        <f t="shared" si="16"/>
        <v>#REF!</v>
      </c>
    </row>
    <row r="177" spans="1:15" ht="15">
      <c r="A177" s="431"/>
      <c r="C177" s="432">
        <v>0.36</v>
      </c>
      <c r="D177" s="99">
        <v>5</v>
      </c>
      <c r="E177" s="394" t="e">
        <f>ROUND(+$E$172/12*D177,0)</f>
        <v>#REF!</v>
      </c>
      <c r="F177" s="394" t="e">
        <f>ROUND($C177*E177,0)</f>
        <v>#REF!</v>
      </c>
      <c r="G177" s="394"/>
      <c r="H177" s="394"/>
      <c r="I177" s="473"/>
      <c r="J177" s="473"/>
      <c r="K177" s="473"/>
      <c r="L177" s="473"/>
      <c r="M177" s="473"/>
      <c r="N177" s="473"/>
      <c r="O177" s="394" t="e">
        <f t="shared" si="16"/>
        <v>#REF!</v>
      </c>
    </row>
    <row r="178" spans="3:15" ht="15">
      <c r="C178" s="432">
        <v>0.373</v>
      </c>
      <c r="D178" s="99">
        <f>12-D177</f>
        <v>7</v>
      </c>
      <c r="E178" s="394" t="e">
        <f>ROUND(+$E$172/12*D178,0)</f>
        <v>#REF!</v>
      </c>
      <c r="F178" s="394" t="e">
        <f>ROUND($C178*E178,0)</f>
        <v>#REF!</v>
      </c>
      <c r="G178" s="394"/>
      <c r="H178" s="394"/>
      <c r="I178" s="473"/>
      <c r="J178" s="473"/>
      <c r="K178" s="473"/>
      <c r="L178" s="473"/>
      <c r="M178" s="473"/>
      <c r="N178" s="473"/>
      <c r="O178" s="394" t="e">
        <f t="shared" si="16"/>
        <v>#REF!</v>
      </c>
    </row>
    <row r="179" spans="1:15" ht="15">
      <c r="A179" s="431" t="s">
        <v>379</v>
      </c>
      <c r="B179" s="432">
        <f>+C179+C181</f>
        <v>0.538</v>
      </c>
      <c r="C179" s="432">
        <v>0.165</v>
      </c>
      <c r="D179" s="99">
        <v>12</v>
      </c>
      <c r="E179" s="394"/>
      <c r="F179" s="394"/>
      <c r="G179" s="394" t="e">
        <f aca="true" t="shared" si="17" ref="G179:G186">ROUND(+$G$172/12*$D179,0)</f>
        <v>#REF!</v>
      </c>
      <c r="H179" s="394" t="e">
        <f aca="true" t="shared" si="18" ref="H179:H186">ROUND($C179*G179,0)</f>
        <v>#REF!</v>
      </c>
      <c r="I179" s="473" t="e">
        <f aca="true" t="shared" si="19" ref="I179:I186">ROUND(+$I$172/12*$D179,0)</f>
        <v>#REF!</v>
      </c>
      <c r="J179" s="473" t="e">
        <f aca="true" t="shared" si="20" ref="J179:J186">ROUND($C179*I179,0)</f>
        <v>#REF!</v>
      </c>
      <c r="K179" s="473" t="e">
        <f aca="true" t="shared" si="21" ref="K179:K186">ROUND(+$K$172/12*$D179,0)</f>
        <v>#REF!</v>
      </c>
      <c r="L179" s="473" t="e">
        <f aca="true" t="shared" si="22" ref="L179:L186">ROUND($C179*K179,0)</f>
        <v>#REF!</v>
      </c>
      <c r="M179" s="473" t="e">
        <f aca="true" t="shared" si="23" ref="M179:M186">ROUND(+$M$172/12*$D179,0)</f>
        <v>#REF!</v>
      </c>
      <c r="N179" s="473" t="e">
        <f aca="true" t="shared" si="24" ref="N179:N186">ROUND($C179*M179,0)</f>
        <v>#REF!</v>
      </c>
      <c r="O179" s="394" t="e">
        <f t="shared" si="16"/>
        <v>#REF!</v>
      </c>
    </row>
    <row r="180" spans="1:15" ht="15">
      <c r="A180" s="431"/>
      <c r="B180" s="432">
        <f>+C180+C182</f>
        <v>0</v>
      </c>
      <c r="C180" s="432">
        <v>0</v>
      </c>
      <c r="D180" s="99">
        <f>12-D179</f>
        <v>0</v>
      </c>
      <c r="E180" s="394"/>
      <c r="F180" s="394"/>
      <c r="G180" s="394" t="e">
        <f t="shared" si="17"/>
        <v>#REF!</v>
      </c>
      <c r="H180" s="394" t="e">
        <f t="shared" si="18"/>
        <v>#REF!</v>
      </c>
      <c r="I180" s="473" t="e">
        <f t="shared" si="19"/>
        <v>#REF!</v>
      </c>
      <c r="J180" s="473" t="e">
        <f t="shared" si="20"/>
        <v>#REF!</v>
      </c>
      <c r="K180" s="473" t="e">
        <f t="shared" si="21"/>
        <v>#REF!</v>
      </c>
      <c r="L180" s="473" t="e">
        <f t="shared" si="22"/>
        <v>#REF!</v>
      </c>
      <c r="M180" s="473" t="e">
        <f t="shared" si="23"/>
        <v>#REF!</v>
      </c>
      <c r="N180" s="473" t="e">
        <f t="shared" si="24"/>
        <v>#REF!</v>
      </c>
      <c r="O180" s="394" t="e">
        <f t="shared" si="16"/>
        <v>#REF!</v>
      </c>
    </row>
    <row r="181" spans="1:15" ht="15">
      <c r="A181" s="431"/>
      <c r="C181" s="432">
        <v>0.373</v>
      </c>
      <c r="D181" s="99">
        <v>12</v>
      </c>
      <c r="E181" s="394"/>
      <c r="F181" s="394"/>
      <c r="G181" s="394" t="e">
        <f t="shared" si="17"/>
        <v>#REF!</v>
      </c>
      <c r="H181" s="394" t="e">
        <f t="shared" si="18"/>
        <v>#REF!</v>
      </c>
      <c r="I181" s="473" t="e">
        <f t="shared" si="19"/>
        <v>#REF!</v>
      </c>
      <c r="J181" s="473" t="e">
        <f t="shared" si="20"/>
        <v>#REF!</v>
      </c>
      <c r="K181" s="473" t="e">
        <f t="shared" si="21"/>
        <v>#REF!</v>
      </c>
      <c r="L181" s="473" t="e">
        <f t="shared" si="22"/>
        <v>#REF!</v>
      </c>
      <c r="M181" s="473" t="e">
        <f t="shared" si="23"/>
        <v>#REF!</v>
      </c>
      <c r="N181" s="473" t="e">
        <f t="shared" si="24"/>
        <v>#REF!</v>
      </c>
      <c r="O181" s="394" t="e">
        <f t="shared" si="16"/>
        <v>#REF!</v>
      </c>
    </row>
    <row r="182" spans="3:15" ht="15">
      <c r="C182" s="432">
        <v>0</v>
      </c>
      <c r="D182" s="99">
        <f>12-D181</f>
        <v>0</v>
      </c>
      <c r="E182" s="394"/>
      <c r="F182" s="394"/>
      <c r="G182" s="394" t="e">
        <f t="shared" si="17"/>
        <v>#REF!</v>
      </c>
      <c r="H182" s="394" t="e">
        <f t="shared" si="18"/>
        <v>#REF!</v>
      </c>
      <c r="I182" s="473" t="e">
        <f t="shared" si="19"/>
        <v>#REF!</v>
      </c>
      <c r="J182" s="473" t="e">
        <f t="shared" si="20"/>
        <v>#REF!</v>
      </c>
      <c r="K182" s="473" t="e">
        <f t="shared" si="21"/>
        <v>#REF!</v>
      </c>
      <c r="L182" s="473" t="e">
        <f t="shared" si="22"/>
        <v>#REF!</v>
      </c>
      <c r="M182" s="473" t="e">
        <f t="shared" si="23"/>
        <v>#REF!</v>
      </c>
      <c r="N182" s="473" t="e">
        <f t="shared" si="24"/>
        <v>#REF!</v>
      </c>
      <c r="O182" s="394" t="e">
        <f t="shared" si="16"/>
        <v>#REF!</v>
      </c>
    </row>
    <row r="183" spans="1:15" ht="15">
      <c r="A183" s="99" t="s">
        <v>359</v>
      </c>
      <c r="B183" s="432">
        <f>+C183+C185</f>
        <v>0.538</v>
      </c>
      <c r="C183" s="432">
        <v>0.165</v>
      </c>
      <c r="E183" s="394"/>
      <c r="F183" s="394"/>
      <c r="G183" s="394" t="e">
        <f t="shared" si="17"/>
        <v>#REF!</v>
      </c>
      <c r="H183" s="394" t="e">
        <f t="shared" si="18"/>
        <v>#REF!</v>
      </c>
      <c r="I183" s="473" t="e">
        <f t="shared" si="19"/>
        <v>#REF!</v>
      </c>
      <c r="J183" s="473" t="e">
        <f t="shared" si="20"/>
        <v>#REF!</v>
      </c>
      <c r="K183" s="473" t="e">
        <f t="shared" si="21"/>
        <v>#REF!</v>
      </c>
      <c r="L183" s="473" t="e">
        <f t="shared" si="22"/>
        <v>#REF!</v>
      </c>
      <c r="M183" s="473" t="e">
        <f t="shared" si="23"/>
        <v>#REF!</v>
      </c>
      <c r="N183" s="473" t="e">
        <f t="shared" si="24"/>
        <v>#REF!</v>
      </c>
      <c r="O183" s="394" t="e">
        <f t="shared" si="16"/>
        <v>#REF!</v>
      </c>
    </row>
    <row r="184" spans="1:15" ht="15">
      <c r="A184" s="431"/>
      <c r="B184" s="432">
        <f>+C184+C186</f>
        <v>0</v>
      </c>
      <c r="C184" s="432">
        <v>0</v>
      </c>
      <c r="E184" s="394"/>
      <c r="F184" s="394"/>
      <c r="G184" s="394" t="e">
        <f t="shared" si="17"/>
        <v>#REF!</v>
      </c>
      <c r="H184" s="394" t="e">
        <f t="shared" si="18"/>
        <v>#REF!</v>
      </c>
      <c r="I184" s="473" t="e">
        <f t="shared" si="19"/>
        <v>#REF!</v>
      </c>
      <c r="J184" s="473" t="e">
        <f t="shared" si="20"/>
        <v>#REF!</v>
      </c>
      <c r="K184" s="473" t="e">
        <f t="shared" si="21"/>
        <v>#REF!</v>
      </c>
      <c r="L184" s="473" t="e">
        <f t="shared" si="22"/>
        <v>#REF!</v>
      </c>
      <c r="M184" s="473" t="e">
        <f t="shared" si="23"/>
        <v>#REF!</v>
      </c>
      <c r="N184" s="473" t="e">
        <f t="shared" si="24"/>
        <v>#REF!</v>
      </c>
      <c r="O184" s="394" t="e">
        <f t="shared" si="16"/>
        <v>#REF!</v>
      </c>
    </row>
    <row r="185" spans="1:15" ht="15">
      <c r="A185" s="431"/>
      <c r="C185" s="432">
        <v>0.373</v>
      </c>
      <c r="E185" s="394"/>
      <c r="F185" s="394"/>
      <c r="G185" s="394" t="e">
        <f t="shared" si="17"/>
        <v>#REF!</v>
      </c>
      <c r="H185" s="394" t="e">
        <f t="shared" si="18"/>
        <v>#REF!</v>
      </c>
      <c r="I185" s="473" t="e">
        <f t="shared" si="19"/>
        <v>#REF!</v>
      </c>
      <c r="J185" s="473" t="e">
        <f t="shared" si="20"/>
        <v>#REF!</v>
      </c>
      <c r="K185" s="473" t="e">
        <f t="shared" si="21"/>
        <v>#REF!</v>
      </c>
      <c r="L185" s="473" t="e">
        <f t="shared" si="22"/>
        <v>#REF!</v>
      </c>
      <c r="M185" s="473" t="e">
        <f t="shared" si="23"/>
        <v>#REF!</v>
      </c>
      <c r="N185" s="473" t="e">
        <f t="shared" si="24"/>
        <v>#REF!</v>
      </c>
      <c r="O185" s="394" t="e">
        <f t="shared" si="16"/>
        <v>#REF!</v>
      </c>
    </row>
    <row r="186" spans="3:15" ht="15">
      <c r="C186" s="432">
        <v>0</v>
      </c>
      <c r="E186" s="394"/>
      <c r="F186" s="394"/>
      <c r="G186" s="394" t="e">
        <f t="shared" si="17"/>
        <v>#REF!</v>
      </c>
      <c r="H186" s="394" t="e">
        <f t="shared" si="18"/>
        <v>#REF!</v>
      </c>
      <c r="I186" s="473" t="e">
        <f t="shared" si="19"/>
        <v>#REF!</v>
      </c>
      <c r="J186" s="473" t="e">
        <f t="shared" si="20"/>
        <v>#REF!</v>
      </c>
      <c r="K186" s="473" t="e">
        <f t="shared" si="21"/>
        <v>#REF!</v>
      </c>
      <c r="L186" s="473" t="e">
        <f t="shared" si="22"/>
        <v>#REF!</v>
      </c>
      <c r="M186" s="473" t="e">
        <f t="shared" si="23"/>
        <v>#REF!</v>
      </c>
      <c r="N186" s="473" t="e">
        <f t="shared" si="24"/>
        <v>#REF!</v>
      </c>
      <c r="O186" s="394" t="e">
        <f t="shared" si="16"/>
        <v>#REF!</v>
      </c>
    </row>
    <row r="187" spans="5:15" ht="15">
      <c r="E187" s="394"/>
      <c r="F187" s="394"/>
      <c r="G187" s="394"/>
      <c r="H187" s="394"/>
      <c r="I187" s="473"/>
      <c r="J187" s="473"/>
      <c r="K187" s="473"/>
      <c r="L187" s="473"/>
      <c r="M187" s="473"/>
      <c r="N187" s="473"/>
      <c r="O187" s="394"/>
    </row>
    <row r="188" spans="5:15" ht="15">
      <c r="E188" s="394"/>
      <c r="F188" s="394" t="e">
        <f>SUM(F175:F187)</f>
        <v>#REF!</v>
      </c>
      <c r="G188" s="394"/>
      <c r="H188" s="394" t="e">
        <f>SUM(H175:H187)</f>
        <v>#REF!</v>
      </c>
      <c r="I188" s="473"/>
      <c r="J188" s="473" t="e">
        <f>SUM(J175:J187)</f>
        <v>#REF!</v>
      </c>
      <c r="K188" s="473"/>
      <c r="L188" s="473" t="e">
        <f>SUM(L175:L187)</f>
        <v>#REF!</v>
      </c>
      <c r="M188" s="473"/>
      <c r="N188" s="473" t="e">
        <f>SUM(N175:N187)</f>
        <v>#REF!</v>
      </c>
      <c r="O188" s="394" t="e">
        <f>+F188+H188+J188+L188+N188</f>
        <v>#REF!</v>
      </c>
    </row>
    <row r="189" spans="4:15" ht="15">
      <c r="D189" s="402" t="s">
        <v>142</v>
      </c>
      <c r="F189" s="433" t="e">
        <f>+#REF!</f>
        <v>#REF!</v>
      </c>
      <c r="H189" s="433" t="e">
        <f>+#REF!</f>
        <v>#REF!</v>
      </c>
      <c r="J189" s="471" t="e">
        <f>+#REF!</f>
        <v>#REF!</v>
      </c>
      <c r="L189" s="471" t="e">
        <f>+#REF!</f>
        <v>#REF!</v>
      </c>
      <c r="N189" s="471" t="e">
        <f>+#REF!</f>
        <v>#REF!</v>
      </c>
      <c r="O189" s="441" t="e">
        <f>SUM(F189:N189)</f>
        <v>#REF!</v>
      </c>
    </row>
    <row r="190" spans="4:15" ht="15.75">
      <c r="D190" s="99" t="s">
        <v>352</v>
      </c>
      <c r="F190" s="394" t="e">
        <f>SUM(F188:F189)</f>
        <v>#REF!</v>
      </c>
      <c r="H190" s="394" t="e">
        <f>SUM(H188:H189)</f>
        <v>#REF!</v>
      </c>
      <c r="J190" s="473" t="e">
        <f>SUM(J188:J189)</f>
        <v>#REF!</v>
      </c>
      <c r="L190" s="473" t="e">
        <f>SUM(L188:L189)</f>
        <v>#REF!</v>
      </c>
      <c r="N190" s="473" t="e">
        <f>SUM(N188:N189)</f>
        <v>#REF!</v>
      </c>
      <c r="O190" s="442" t="e">
        <f>SUM(O188:O189)</f>
        <v>#REF!</v>
      </c>
    </row>
    <row r="191" spans="4:15" ht="15.75">
      <c r="D191" s="99" t="s">
        <v>354</v>
      </c>
      <c r="F191" s="433" t="e">
        <f>+E171</f>
        <v>#REF!</v>
      </c>
      <c r="H191" s="433" t="e">
        <f>+G171</f>
        <v>#REF!</v>
      </c>
      <c r="J191" s="471" t="e">
        <f>+I171</f>
        <v>#REF!</v>
      </c>
      <c r="L191" s="471" t="e">
        <f>+K171</f>
        <v>#REF!</v>
      </c>
      <c r="N191" s="471" t="e">
        <f>+M171</f>
        <v>#REF!</v>
      </c>
      <c r="O191" s="442" t="e">
        <f>SUM(F191:N191)</f>
        <v>#REF!</v>
      </c>
    </row>
    <row r="192" spans="6:15" ht="15.75">
      <c r="F192" s="394" t="e">
        <f>SUM(F190:F191)</f>
        <v>#REF!</v>
      </c>
      <c r="H192" s="394" t="e">
        <f>SUM(H190:H191)</f>
        <v>#REF!</v>
      </c>
      <c r="J192" s="473" t="e">
        <f>SUM(J190:J191)</f>
        <v>#REF!</v>
      </c>
      <c r="L192" s="473" t="e">
        <f>SUM(L190:L191)</f>
        <v>#REF!</v>
      </c>
      <c r="N192" s="473" t="e">
        <f>SUM(N190:N191)</f>
        <v>#REF!</v>
      </c>
      <c r="O192" s="442" t="e">
        <f>SUM(F192:N192)</f>
        <v>#REF!</v>
      </c>
    </row>
    <row r="196" ht="15">
      <c r="D196" s="435"/>
    </row>
  </sheetData>
  <sheetProtection/>
  <printOptions/>
  <pageMargins left="0.42" right="0.25" top="0.51" bottom="0.34" header="0.5" footer="0.19"/>
  <pageSetup fitToHeight="1" fitToWidth="1" horizontalDpi="600" verticalDpi="600" orientation="landscape" paperSize="17" scale="35" r:id="rId1"/>
  <headerFooter alignWithMargins="0">
    <oddFooter>&amp;L&amp;D, &amp;T&amp;R&amp;F, &amp;A</oddFooter>
  </headerFooter>
</worksheet>
</file>

<file path=xl/worksheets/sheet13.xml><?xml version="1.0" encoding="utf-8"?>
<worksheet xmlns="http://schemas.openxmlformats.org/spreadsheetml/2006/main" xmlns:r="http://schemas.openxmlformats.org/officeDocument/2006/relationships">
  <sheetPr>
    <tabColor indexed="41"/>
  </sheetPr>
  <dimension ref="A1:Q27"/>
  <sheetViews>
    <sheetView zoomScalePageLayoutView="0" workbookViewId="0" topLeftCell="A1">
      <selection activeCell="I154" sqref="I154"/>
    </sheetView>
  </sheetViews>
  <sheetFormatPr defaultColWidth="10.5546875" defaultRowHeight="15"/>
  <cols>
    <col min="1" max="1" width="4.77734375" style="2" customWidth="1"/>
    <col min="2" max="2" width="25.77734375" style="2" customWidth="1"/>
    <col min="3" max="3" width="9.3359375" style="2" customWidth="1"/>
    <col min="4" max="6" width="7.77734375" style="2" customWidth="1"/>
    <col min="7" max="7" width="6.77734375" style="2" customWidth="1"/>
    <col min="8" max="8" width="8.77734375" style="2" customWidth="1"/>
    <col min="9" max="9" width="6.77734375" style="2" customWidth="1"/>
    <col min="10" max="10" width="5.77734375" style="2" customWidth="1"/>
    <col min="11" max="11" width="10.5546875" style="2" customWidth="1"/>
    <col min="12" max="12" width="7.77734375" style="2" customWidth="1"/>
    <col min="13" max="13" width="6.77734375" style="2" customWidth="1"/>
    <col min="14" max="14" width="10.5546875" style="2" customWidth="1"/>
    <col min="15" max="16" width="7.77734375" style="2" customWidth="1"/>
    <col min="17" max="16384" width="10.5546875" style="2" customWidth="1"/>
  </cols>
  <sheetData>
    <row r="1" spans="1:3" ht="15">
      <c r="A1" s="2" t="e">
        <f>#REF!</f>
        <v>#REF!</v>
      </c>
      <c r="C1" s="2" t="e">
        <f>+#REF!</f>
        <v>#REF!</v>
      </c>
    </row>
    <row r="2" spans="1:3" ht="15">
      <c r="A2" s="2" t="e">
        <f>#REF!</f>
        <v>#REF!</v>
      </c>
      <c r="C2" s="2" t="e">
        <f>+#REF!</f>
        <v>#REF!</v>
      </c>
    </row>
    <row r="3" ht="15">
      <c r="A3" s="2" t="s">
        <v>32</v>
      </c>
    </row>
    <row r="4" spans="1:7" ht="15">
      <c r="A4" s="3"/>
      <c r="B4" s="4" t="s">
        <v>22</v>
      </c>
      <c r="C4" s="5"/>
      <c r="D4" s="5"/>
      <c r="E4" s="5"/>
      <c r="F4" s="5"/>
      <c r="G4" s="6"/>
    </row>
    <row r="5" spans="1:7" ht="15">
      <c r="A5" s="7"/>
      <c r="F5" s="8"/>
      <c r="G5" s="9"/>
    </row>
    <row r="6" spans="1:8" ht="15">
      <c r="A6" s="7"/>
      <c r="F6" s="8" t="s">
        <v>23</v>
      </c>
      <c r="G6" s="40"/>
      <c r="H6" s="2" t="s">
        <v>24</v>
      </c>
    </row>
    <row r="7" spans="1:7" ht="15">
      <c r="A7" s="10"/>
      <c r="B7" s="11"/>
      <c r="C7" s="11"/>
      <c r="D7" s="11"/>
      <c r="E7" s="11"/>
      <c r="F7" s="12"/>
      <c r="G7" s="13"/>
    </row>
    <row r="10" spans="1:17" ht="15">
      <c r="A10" s="14"/>
      <c r="B10" s="15"/>
      <c r="C10" s="16" t="s">
        <v>26</v>
      </c>
      <c r="D10" s="17"/>
      <c r="E10" s="18"/>
      <c r="F10" s="16" t="s">
        <v>27</v>
      </c>
      <c r="G10" s="17"/>
      <c r="H10" s="18"/>
      <c r="I10" s="16" t="s">
        <v>28</v>
      </c>
      <c r="J10" s="17"/>
      <c r="K10" s="18"/>
      <c r="L10" s="16" t="s">
        <v>29</v>
      </c>
      <c r="M10" s="17"/>
      <c r="N10" s="18"/>
      <c r="O10" s="16" t="s">
        <v>30</v>
      </c>
      <c r="P10" s="17"/>
      <c r="Q10" s="18"/>
    </row>
    <row r="11" spans="1:17" ht="45">
      <c r="A11" s="19" t="s">
        <v>33</v>
      </c>
      <c r="B11" s="19" t="s">
        <v>2</v>
      </c>
      <c r="C11" s="19" t="s">
        <v>34</v>
      </c>
      <c r="D11" s="20" t="s">
        <v>35</v>
      </c>
      <c r="E11" s="21" t="s">
        <v>31</v>
      </c>
      <c r="F11" s="19" t="s">
        <v>36</v>
      </c>
      <c r="G11" s="20" t="s">
        <v>35</v>
      </c>
      <c r="H11" s="21" t="s">
        <v>31</v>
      </c>
      <c r="I11" s="19" t="s">
        <v>36</v>
      </c>
      <c r="J11" s="20" t="s">
        <v>35</v>
      </c>
      <c r="K11" s="21" t="s">
        <v>31</v>
      </c>
      <c r="L11" s="19" t="s">
        <v>36</v>
      </c>
      <c r="M11" s="20" t="s">
        <v>35</v>
      </c>
      <c r="N11" s="21" t="s">
        <v>31</v>
      </c>
      <c r="O11" s="19" t="s">
        <v>36</v>
      </c>
      <c r="P11" s="20" t="s">
        <v>35</v>
      </c>
      <c r="Q11" s="21" t="s">
        <v>31</v>
      </c>
    </row>
    <row r="12" spans="1:17" ht="15">
      <c r="A12" s="3">
        <v>1</v>
      </c>
      <c r="B12" s="108"/>
      <c r="C12" s="110"/>
      <c r="D12" s="113">
        <v>0</v>
      </c>
      <c r="E12" s="109">
        <f>D12*C12</f>
        <v>0</v>
      </c>
      <c r="F12" s="23">
        <f>ROUNDUP(C12+(C12*$G$6),0)</f>
        <v>0</v>
      </c>
      <c r="G12" s="100">
        <v>0</v>
      </c>
      <c r="H12" s="22">
        <f aca="true" t="shared" si="0" ref="H12:H19">ROUNDUP(F12*G12,0)</f>
        <v>0</v>
      </c>
      <c r="I12" s="23">
        <f>ROUNDUP(F12+(F12*$G$6),0)</f>
        <v>0</v>
      </c>
      <c r="J12" s="100">
        <v>0</v>
      </c>
      <c r="K12" s="22">
        <f aca="true" t="shared" si="1" ref="K12:K19">ROUNDUP(I12*J12,0)</f>
        <v>0</v>
      </c>
      <c r="L12" s="23">
        <f>ROUNDUP(I12+(I12*$G$6),0)</f>
        <v>0</v>
      </c>
      <c r="M12" s="100"/>
      <c r="N12" s="22">
        <f aca="true" t="shared" si="2" ref="N12:N19">ROUNDUP(L12*M12,0)</f>
        <v>0</v>
      </c>
      <c r="O12" s="23">
        <f>ROUNDUP(L12+(L12*$G$6),0)</f>
        <v>0</v>
      </c>
      <c r="P12" s="100">
        <v>0</v>
      </c>
      <c r="Q12" s="22">
        <f aca="true" t="shared" si="3" ref="Q12:Q19">ROUNDUP(O12*P12,0)</f>
        <v>0</v>
      </c>
    </row>
    <row r="13" spans="1:17" ht="15">
      <c r="A13" s="7">
        <v>2</v>
      </c>
      <c r="B13" s="101"/>
      <c r="C13" s="111"/>
      <c r="D13" s="113">
        <v>0</v>
      </c>
      <c r="E13" s="109">
        <f aca="true" t="shared" si="4" ref="E13:E19">ROUNDUP(C13*D13,0)</f>
        <v>0</v>
      </c>
      <c r="F13" s="23">
        <f aca="true" t="shared" si="5" ref="F13:F19">ROUNDUP(C13+(C13*$G$6),0)</f>
        <v>0</v>
      </c>
      <c r="G13" s="100">
        <v>0</v>
      </c>
      <c r="H13" s="22">
        <f t="shared" si="0"/>
        <v>0</v>
      </c>
      <c r="I13" s="23">
        <f aca="true" t="shared" si="6" ref="I13:I19">ROUNDUP(F13+(F13*$G$6),0)</f>
        <v>0</v>
      </c>
      <c r="J13" s="100">
        <v>0</v>
      </c>
      <c r="K13" s="22">
        <f t="shared" si="1"/>
        <v>0</v>
      </c>
      <c r="L13" s="23">
        <f aca="true" t="shared" si="7" ref="L13:L19">ROUNDUP(I13+(I13*$G$6),0)</f>
        <v>0</v>
      </c>
      <c r="M13" s="100"/>
      <c r="N13" s="22">
        <f t="shared" si="2"/>
        <v>0</v>
      </c>
      <c r="O13" s="23">
        <f aca="true" t="shared" si="8" ref="O13:O19">ROUNDUP(L13+(L13*$G$6),0)</f>
        <v>0</v>
      </c>
      <c r="P13" s="100">
        <v>0</v>
      </c>
      <c r="Q13" s="22">
        <f t="shared" si="3"/>
        <v>0</v>
      </c>
    </row>
    <row r="14" spans="1:17" ht="15">
      <c r="A14" s="7">
        <v>3</v>
      </c>
      <c r="B14" s="115"/>
      <c r="C14" s="112"/>
      <c r="D14" s="113">
        <v>0</v>
      </c>
      <c r="E14" s="22">
        <f t="shared" si="4"/>
        <v>0</v>
      </c>
      <c r="F14" s="23">
        <f t="shared" si="5"/>
        <v>0</v>
      </c>
      <c r="G14" s="100">
        <v>0</v>
      </c>
      <c r="H14" s="22">
        <f t="shared" si="0"/>
        <v>0</v>
      </c>
      <c r="I14" s="23">
        <f t="shared" si="6"/>
        <v>0</v>
      </c>
      <c r="J14" s="100">
        <v>0</v>
      </c>
      <c r="K14" s="22">
        <f t="shared" si="1"/>
        <v>0</v>
      </c>
      <c r="L14" s="23">
        <f t="shared" si="7"/>
        <v>0</v>
      </c>
      <c r="M14" s="100">
        <v>0</v>
      </c>
      <c r="N14" s="22">
        <f t="shared" si="2"/>
        <v>0</v>
      </c>
      <c r="O14" s="23">
        <f t="shared" si="8"/>
        <v>0</v>
      </c>
      <c r="P14" s="100">
        <v>0</v>
      </c>
      <c r="Q14" s="22">
        <f t="shared" si="3"/>
        <v>0</v>
      </c>
    </row>
    <row r="15" spans="1:17" ht="15">
      <c r="A15" s="7">
        <v>4</v>
      </c>
      <c r="B15" s="101"/>
      <c r="C15" s="112"/>
      <c r="D15" s="113">
        <v>0</v>
      </c>
      <c r="E15" s="22">
        <f t="shared" si="4"/>
        <v>0</v>
      </c>
      <c r="F15" s="23">
        <f t="shared" si="5"/>
        <v>0</v>
      </c>
      <c r="G15" s="100">
        <v>0</v>
      </c>
      <c r="H15" s="22">
        <f t="shared" si="0"/>
        <v>0</v>
      </c>
      <c r="I15" s="23">
        <f t="shared" si="6"/>
        <v>0</v>
      </c>
      <c r="J15" s="100">
        <v>0</v>
      </c>
      <c r="K15" s="22">
        <f t="shared" si="1"/>
        <v>0</v>
      </c>
      <c r="L15" s="23">
        <f t="shared" si="7"/>
        <v>0</v>
      </c>
      <c r="M15" s="100">
        <v>0</v>
      </c>
      <c r="N15" s="22">
        <f t="shared" si="2"/>
        <v>0</v>
      </c>
      <c r="O15" s="23">
        <f t="shared" si="8"/>
        <v>0</v>
      </c>
      <c r="P15" s="100">
        <v>0</v>
      </c>
      <c r="Q15" s="22">
        <f t="shared" si="3"/>
        <v>0</v>
      </c>
    </row>
    <row r="16" spans="1:17" ht="15">
      <c r="A16" s="7">
        <v>5</v>
      </c>
      <c r="B16" s="101"/>
      <c r="C16" s="112"/>
      <c r="D16" s="113">
        <v>0</v>
      </c>
      <c r="E16" s="22">
        <f t="shared" si="4"/>
        <v>0</v>
      </c>
      <c r="F16" s="23">
        <f t="shared" si="5"/>
        <v>0</v>
      </c>
      <c r="G16" s="100">
        <v>0</v>
      </c>
      <c r="H16" s="22">
        <f t="shared" si="0"/>
        <v>0</v>
      </c>
      <c r="I16" s="23">
        <f t="shared" si="6"/>
        <v>0</v>
      </c>
      <c r="J16" s="100">
        <v>0</v>
      </c>
      <c r="K16" s="22">
        <f t="shared" si="1"/>
        <v>0</v>
      </c>
      <c r="L16" s="23">
        <f t="shared" si="7"/>
        <v>0</v>
      </c>
      <c r="M16" s="100">
        <v>0</v>
      </c>
      <c r="N16" s="22">
        <f t="shared" si="2"/>
        <v>0</v>
      </c>
      <c r="O16" s="23">
        <f t="shared" si="8"/>
        <v>0</v>
      </c>
      <c r="P16" s="100">
        <v>0</v>
      </c>
      <c r="Q16" s="22">
        <f t="shared" si="3"/>
        <v>0</v>
      </c>
    </row>
    <row r="17" spans="1:17" ht="15">
      <c r="A17" s="7">
        <v>6</v>
      </c>
      <c r="B17" s="101"/>
      <c r="C17" s="112"/>
      <c r="D17" s="113">
        <v>0</v>
      </c>
      <c r="E17" s="22">
        <f t="shared" si="4"/>
        <v>0</v>
      </c>
      <c r="F17" s="23">
        <f t="shared" si="5"/>
        <v>0</v>
      </c>
      <c r="G17" s="100">
        <v>0</v>
      </c>
      <c r="H17" s="22">
        <f t="shared" si="0"/>
        <v>0</v>
      </c>
      <c r="I17" s="23">
        <f t="shared" si="6"/>
        <v>0</v>
      </c>
      <c r="J17" s="100">
        <v>0</v>
      </c>
      <c r="K17" s="22">
        <f t="shared" si="1"/>
        <v>0</v>
      </c>
      <c r="L17" s="23">
        <f t="shared" si="7"/>
        <v>0</v>
      </c>
      <c r="M17" s="100">
        <v>0</v>
      </c>
      <c r="N17" s="22">
        <f t="shared" si="2"/>
        <v>0</v>
      </c>
      <c r="O17" s="23">
        <f t="shared" si="8"/>
        <v>0</v>
      </c>
      <c r="P17" s="100">
        <v>0</v>
      </c>
      <c r="Q17" s="22">
        <f t="shared" si="3"/>
        <v>0</v>
      </c>
    </row>
    <row r="18" spans="1:17" ht="15">
      <c r="A18" s="7">
        <v>7</v>
      </c>
      <c r="B18" s="101"/>
      <c r="C18" s="112"/>
      <c r="D18" s="113">
        <v>0</v>
      </c>
      <c r="E18" s="22">
        <f t="shared" si="4"/>
        <v>0</v>
      </c>
      <c r="F18" s="23">
        <f t="shared" si="5"/>
        <v>0</v>
      </c>
      <c r="G18" s="100">
        <v>0</v>
      </c>
      <c r="H18" s="22">
        <f t="shared" si="0"/>
        <v>0</v>
      </c>
      <c r="I18" s="23">
        <f t="shared" si="6"/>
        <v>0</v>
      </c>
      <c r="J18" s="100">
        <v>0</v>
      </c>
      <c r="K18" s="22">
        <f t="shared" si="1"/>
        <v>0</v>
      </c>
      <c r="L18" s="23">
        <f t="shared" si="7"/>
        <v>0</v>
      </c>
      <c r="M18" s="100">
        <v>0</v>
      </c>
      <c r="N18" s="22">
        <f t="shared" si="2"/>
        <v>0</v>
      </c>
      <c r="O18" s="23">
        <f t="shared" si="8"/>
        <v>0</v>
      </c>
      <c r="P18" s="100">
        <v>0</v>
      </c>
      <c r="Q18" s="22">
        <f t="shared" si="3"/>
        <v>0</v>
      </c>
    </row>
    <row r="19" spans="1:17" ht="15">
      <c r="A19" s="7">
        <v>8</v>
      </c>
      <c r="B19" s="101"/>
      <c r="C19" s="112"/>
      <c r="D19" s="113">
        <v>0</v>
      </c>
      <c r="E19" s="22">
        <f t="shared" si="4"/>
        <v>0</v>
      </c>
      <c r="F19" s="23">
        <f t="shared" si="5"/>
        <v>0</v>
      </c>
      <c r="G19" s="100">
        <v>0</v>
      </c>
      <c r="H19" s="22">
        <f t="shared" si="0"/>
        <v>0</v>
      </c>
      <c r="I19" s="23">
        <f t="shared" si="6"/>
        <v>0</v>
      </c>
      <c r="J19" s="100">
        <v>0</v>
      </c>
      <c r="K19" s="22">
        <f t="shared" si="1"/>
        <v>0</v>
      </c>
      <c r="L19" s="23">
        <f t="shared" si="7"/>
        <v>0</v>
      </c>
      <c r="M19" s="100">
        <v>0</v>
      </c>
      <c r="N19" s="22">
        <f t="shared" si="2"/>
        <v>0</v>
      </c>
      <c r="O19" s="23">
        <f t="shared" si="8"/>
        <v>0</v>
      </c>
      <c r="P19" s="100">
        <v>0</v>
      </c>
      <c r="Q19" s="22">
        <f t="shared" si="3"/>
        <v>0</v>
      </c>
    </row>
    <row r="20" spans="1:17" ht="15">
      <c r="A20" s="7">
        <v>9</v>
      </c>
      <c r="B20" s="101"/>
      <c r="C20" s="112"/>
      <c r="D20" s="113">
        <v>0</v>
      </c>
      <c r="E20" s="22">
        <f>ROUNDUP(C20*D20,0)</f>
        <v>0</v>
      </c>
      <c r="F20" s="23">
        <f>ROUNDUP(C20+(C20*$G$6),0)</f>
        <v>0</v>
      </c>
      <c r="G20" s="100">
        <v>0</v>
      </c>
      <c r="H20" s="22">
        <f>ROUNDUP(F20*G20,0)</f>
        <v>0</v>
      </c>
      <c r="I20" s="23">
        <f>ROUNDUP(F20+(F20*$G$6),0)</f>
        <v>0</v>
      </c>
      <c r="J20" s="100">
        <v>0</v>
      </c>
      <c r="K20" s="22">
        <f>ROUNDUP(I20*J20,0)</f>
        <v>0</v>
      </c>
      <c r="L20" s="23">
        <f>ROUNDUP(I20+(I20*$G$6),0)</f>
        <v>0</v>
      </c>
      <c r="M20" s="100">
        <v>0</v>
      </c>
      <c r="N20" s="22">
        <f>ROUNDUP(L20*M20,0)</f>
        <v>0</v>
      </c>
      <c r="O20" s="23">
        <f>ROUNDUP(L20+(L20*$G$6),0)</f>
        <v>0</v>
      </c>
      <c r="P20" s="100">
        <v>0</v>
      </c>
      <c r="Q20" s="22">
        <f>ROUNDUP(O20*P20,0)</f>
        <v>0</v>
      </c>
    </row>
    <row r="21" spans="1:17" ht="15">
      <c r="A21" s="7">
        <v>10</v>
      </c>
      <c r="B21" s="101"/>
      <c r="C21" s="112"/>
      <c r="D21" s="113">
        <v>0</v>
      </c>
      <c r="E21" s="22">
        <f>ROUNDUP(C21*D21,0)</f>
        <v>0</v>
      </c>
      <c r="F21" s="23">
        <f>ROUNDUP(C21+(C21*$G$6),0)</f>
        <v>0</v>
      </c>
      <c r="G21" s="100">
        <v>0</v>
      </c>
      <c r="H21" s="22">
        <f>ROUNDUP(F21*G21,0)</f>
        <v>0</v>
      </c>
      <c r="I21" s="23">
        <f>ROUNDUP(F21+(F21*$G$6),0)</f>
        <v>0</v>
      </c>
      <c r="J21" s="100">
        <v>0</v>
      </c>
      <c r="K21" s="22">
        <f>ROUNDUP(I21*J21,0)</f>
        <v>0</v>
      </c>
      <c r="L21" s="23">
        <f>ROUNDUP(I21+(I21*$G$6),0)</f>
        <v>0</v>
      </c>
      <c r="M21" s="100">
        <v>0</v>
      </c>
      <c r="N21" s="22">
        <f>ROUNDUP(L21*M21,0)</f>
        <v>0</v>
      </c>
      <c r="O21" s="23">
        <f>ROUNDUP(L21+(L21*$G$6),0)</f>
        <v>0</v>
      </c>
      <c r="P21" s="100">
        <v>0</v>
      </c>
      <c r="Q21" s="22">
        <f>ROUNDUP(O21*P21,0)</f>
        <v>0</v>
      </c>
    </row>
    <row r="22" spans="1:17" ht="15">
      <c r="A22" s="14"/>
      <c r="B22" s="24" t="s">
        <v>31</v>
      </c>
      <c r="C22" s="25"/>
      <c r="D22" s="26"/>
      <c r="E22" s="27">
        <f>SUM(E12:E21)</f>
        <v>0</v>
      </c>
      <c r="F22" s="25"/>
      <c r="G22" s="26"/>
      <c r="H22" s="27">
        <f>SUM(H12:H21)</f>
        <v>0</v>
      </c>
      <c r="I22" s="25"/>
      <c r="J22" s="26"/>
      <c r="K22" s="27">
        <f>SUM(K12:K21)</f>
        <v>0</v>
      </c>
      <c r="L22" s="25"/>
      <c r="M22" s="26"/>
      <c r="N22" s="27">
        <f>SUM(N12:N21)</f>
        <v>0</v>
      </c>
      <c r="O22" s="25"/>
      <c r="P22" s="26"/>
      <c r="Q22" s="27">
        <f>SUM(Q12:Q21)</f>
        <v>0</v>
      </c>
    </row>
    <row r="23" ht="15">
      <c r="E23" s="28"/>
    </row>
    <row r="24" spans="2:9" ht="15">
      <c r="B24" s="355"/>
      <c r="C24" s="356"/>
      <c r="D24" s="356"/>
      <c r="E24" s="357"/>
      <c r="F24" s="356"/>
      <c r="G24" s="356"/>
      <c r="H24" s="356"/>
      <c r="I24" s="358"/>
    </row>
    <row r="25" spans="2:9" ht="15.75">
      <c r="B25" s="359" t="s">
        <v>388</v>
      </c>
      <c r="C25" s="360"/>
      <c r="D25" s="360"/>
      <c r="E25" s="361"/>
      <c r="F25" s="365"/>
      <c r="G25" s="366"/>
      <c r="H25" s="367"/>
      <c r="I25" s="362"/>
    </row>
    <row r="26" spans="2:9" ht="15.75">
      <c r="B26" s="359" t="s">
        <v>387</v>
      </c>
      <c r="C26" s="360"/>
      <c r="D26" s="360"/>
      <c r="E26" s="360"/>
      <c r="F26" s="360"/>
      <c r="G26" s="360"/>
      <c r="H26" s="360"/>
      <c r="I26" s="362"/>
    </row>
    <row r="27" spans="2:9" ht="15">
      <c r="B27" s="363"/>
      <c r="C27" s="354"/>
      <c r="D27" s="354"/>
      <c r="E27" s="354"/>
      <c r="F27" s="354"/>
      <c r="G27" s="354"/>
      <c r="H27" s="354"/>
      <c r="I27" s="364"/>
    </row>
  </sheetData>
  <sheetProtection/>
  <printOptions/>
  <pageMargins left="0.5" right="0.25" top="0.75" bottom="0.7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41"/>
  </sheetPr>
  <dimension ref="A1:R26"/>
  <sheetViews>
    <sheetView zoomScalePageLayoutView="0" workbookViewId="0" topLeftCell="A1">
      <selection activeCell="A1" sqref="A1"/>
    </sheetView>
  </sheetViews>
  <sheetFormatPr defaultColWidth="10.5546875" defaultRowHeight="15"/>
  <cols>
    <col min="1" max="1" width="6.77734375" style="29" customWidth="1"/>
    <col min="2" max="2" width="18.77734375" style="29" customWidth="1"/>
    <col min="3" max="3" width="6.77734375" style="29" customWidth="1"/>
    <col min="4" max="5" width="10.5546875" style="29" customWidth="1"/>
    <col min="6" max="6" width="6.77734375" style="29" customWidth="1"/>
    <col min="7" max="8" width="10.5546875" style="29" customWidth="1"/>
    <col min="9" max="9" width="6.77734375" style="29" customWidth="1"/>
    <col min="10" max="11" width="10.5546875" style="29" customWidth="1"/>
    <col min="12" max="12" width="6.77734375" style="29" customWidth="1"/>
    <col min="13" max="14" width="10.5546875" style="29" customWidth="1"/>
    <col min="15" max="15" width="6.77734375" style="29" customWidth="1"/>
    <col min="16" max="16384" width="10.5546875" style="29" customWidth="1"/>
  </cols>
  <sheetData>
    <row r="1" spans="1:18" ht="15">
      <c r="A1" s="31" t="e">
        <f>+#REF!</f>
        <v>#REF!</v>
      </c>
      <c r="B1" s="31"/>
      <c r="C1" s="31" t="e">
        <f>+#REF!</f>
        <v>#REF!</v>
      </c>
      <c r="D1" s="31"/>
      <c r="E1" s="31"/>
      <c r="F1" s="31"/>
      <c r="G1" s="31"/>
      <c r="H1" s="31"/>
      <c r="I1" s="31"/>
      <c r="J1" s="31"/>
      <c r="K1" s="31"/>
      <c r="L1" s="31"/>
      <c r="M1" s="31"/>
      <c r="N1" s="31"/>
      <c r="O1" s="31"/>
      <c r="P1" s="31"/>
      <c r="Q1" s="31"/>
      <c r="R1" s="31"/>
    </row>
    <row r="2" spans="1:18" ht="15">
      <c r="A2" s="31" t="e">
        <f>+#REF!</f>
        <v>#REF!</v>
      </c>
      <c r="B2" s="31"/>
      <c r="C2" s="31" t="e">
        <f>+#REF!</f>
        <v>#REF!</v>
      </c>
      <c r="D2" s="31"/>
      <c r="E2" s="31"/>
      <c r="F2" s="31"/>
      <c r="G2" s="31"/>
      <c r="H2" s="31"/>
      <c r="I2" s="31"/>
      <c r="J2" s="31"/>
      <c r="K2" s="31"/>
      <c r="L2" s="31"/>
      <c r="M2" s="31"/>
      <c r="N2" s="31"/>
      <c r="O2" s="31"/>
      <c r="P2" s="31"/>
      <c r="Q2" s="31"/>
      <c r="R2" s="31"/>
    </row>
    <row r="3" spans="1:18" ht="15">
      <c r="A3" s="31" t="s">
        <v>37</v>
      </c>
      <c r="B3" s="31"/>
      <c r="C3" s="31"/>
      <c r="D3" s="31"/>
      <c r="E3" s="31"/>
      <c r="F3" s="31"/>
      <c r="G3" s="31"/>
      <c r="H3" s="31"/>
      <c r="I3" s="31"/>
      <c r="J3" s="31"/>
      <c r="K3" s="31"/>
      <c r="L3" s="31"/>
      <c r="M3" s="31"/>
      <c r="N3" s="31"/>
      <c r="O3" s="31"/>
      <c r="P3" s="31"/>
      <c r="Q3" s="31"/>
      <c r="R3" s="31"/>
    </row>
    <row r="4" spans="1:18" ht="15">
      <c r="A4" s="31"/>
      <c r="B4" s="31"/>
      <c r="C4" s="31"/>
      <c r="D4" s="31"/>
      <c r="E4" s="31"/>
      <c r="F4" s="31"/>
      <c r="G4" s="31"/>
      <c r="H4" s="31"/>
      <c r="I4" s="31"/>
      <c r="J4" s="31"/>
      <c r="K4" s="31"/>
      <c r="L4" s="31"/>
      <c r="M4" s="31"/>
      <c r="N4" s="31"/>
      <c r="O4" s="31"/>
      <c r="P4" s="31"/>
      <c r="Q4" s="31"/>
      <c r="R4" s="31"/>
    </row>
    <row r="5" spans="1:18" ht="15">
      <c r="A5" s="32"/>
      <c r="B5" s="33" t="s">
        <v>22</v>
      </c>
      <c r="C5" s="34"/>
      <c r="D5" s="34"/>
      <c r="E5" s="34"/>
      <c r="F5" s="34"/>
      <c r="G5" s="35"/>
      <c r="H5" s="31"/>
      <c r="I5" s="31"/>
      <c r="J5" s="31"/>
      <c r="K5" s="31"/>
      <c r="L5" s="31"/>
      <c r="M5" s="31"/>
      <c r="N5" s="31"/>
      <c r="O5" s="31"/>
      <c r="P5" s="31"/>
      <c r="Q5" s="31"/>
      <c r="R5" s="31"/>
    </row>
    <row r="6" spans="1:18" ht="15">
      <c r="A6" s="36"/>
      <c r="B6" s="37"/>
      <c r="C6" s="37"/>
      <c r="D6" s="37"/>
      <c r="E6" s="37"/>
      <c r="F6" s="38"/>
      <c r="G6" s="39"/>
      <c r="H6" s="31"/>
      <c r="I6" s="31"/>
      <c r="J6" s="31"/>
      <c r="K6" s="31"/>
      <c r="L6" s="31"/>
      <c r="M6" s="31"/>
      <c r="N6" s="31"/>
      <c r="O6" s="31"/>
      <c r="P6" s="31"/>
      <c r="Q6" s="31"/>
      <c r="R6" s="31"/>
    </row>
    <row r="7" spans="1:18" ht="15">
      <c r="A7" s="36"/>
      <c r="B7" s="37"/>
      <c r="C7" s="37"/>
      <c r="D7" s="37"/>
      <c r="E7" s="37"/>
      <c r="F7" s="38" t="s">
        <v>23</v>
      </c>
      <c r="G7" s="40" t="e">
        <f>+COLA</f>
        <v>#REF!</v>
      </c>
      <c r="H7" s="31" t="s">
        <v>24</v>
      </c>
      <c r="I7" s="31"/>
      <c r="J7" s="31"/>
      <c r="K7" s="31"/>
      <c r="L7" s="31"/>
      <c r="M7" s="31"/>
      <c r="N7" s="31"/>
      <c r="O7" s="31"/>
      <c r="P7" s="31"/>
      <c r="Q7" s="31"/>
      <c r="R7" s="31"/>
    </row>
    <row r="8" spans="1:18" ht="15">
      <c r="A8" s="41"/>
      <c r="B8" s="42"/>
      <c r="C8" s="42"/>
      <c r="D8" s="42"/>
      <c r="E8" s="42"/>
      <c r="F8" s="43"/>
      <c r="G8" s="44"/>
      <c r="H8" s="31"/>
      <c r="I8" s="31"/>
      <c r="J8" s="31"/>
      <c r="K8" s="31"/>
      <c r="L8" s="31"/>
      <c r="M8" s="31"/>
      <c r="N8" s="31"/>
      <c r="O8" s="31"/>
      <c r="P8" s="31"/>
      <c r="Q8" s="31"/>
      <c r="R8" s="31"/>
    </row>
    <row r="9" spans="1:18" ht="15">
      <c r="A9" s="31"/>
      <c r="B9" s="31"/>
      <c r="C9" s="31"/>
      <c r="D9" s="31"/>
      <c r="E9" s="31"/>
      <c r="F9" s="31"/>
      <c r="G9" s="31"/>
      <c r="H9" s="31"/>
      <c r="I9" s="31"/>
      <c r="J9" s="31"/>
      <c r="K9" s="31"/>
      <c r="L9" s="31"/>
      <c r="M9" s="31"/>
      <c r="N9" s="31"/>
      <c r="O9" s="31"/>
      <c r="P9" s="31"/>
      <c r="Q9" s="31"/>
      <c r="R9" s="31"/>
    </row>
    <row r="10" spans="1:18" ht="15">
      <c r="A10" s="32"/>
      <c r="B10" s="35"/>
      <c r="C10" s="45" t="s">
        <v>26</v>
      </c>
      <c r="D10" s="46"/>
      <c r="E10" s="47"/>
      <c r="F10" s="45" t="s">
        <v>27</v>
      </c>
      <c r="G10" s="46"/>
      <c r="H10" s="47"/>
      <c r="I10" s="45" t="s">
        <v>28</v>
      </c>
      <c r="J10" s="46"/>
      <c r="K10" s="47"/>
      <c r="L10" s="45" t="s">
        <v>29</v>
      </c>
      <c r="M10" s="46"/>
      <c r="N10" s="47"/>
      <c r="O10" s="45" t="s">
        <v>30</v>
      </c>
      <c r="P10" s="46"/>
      <c r="Q10" s="47"/>
      <c r="R10" s="31"/>
    </row>
    <row r="11" spans="1:18" ht="15">
      <c r="A11" s="48" t="s">
        <v>33</v>
      </c>
      <c r="B11" s="49" t="s">
        <v>38</v>
      </c>
      <c r="C11" s="48" t="s">
        <v>39</v>
      </c>
      <c r="D11" s="50" t="s">
        <v>40</v>
      </c>
      <c r="E11" s="49" t="s">
        <v>31</v>
      </c>
      <c r="F11" s="48" t="s">
        <v>39</v>
      </c>
      <c r="G11" s="50" t="s">
        <v>40</v>
      </c>
      <c r="H11" s="49" t="s">
        <v>31</v>
      </c>
      <c r="I11" s="48" t="s">
        <v>39</v>
      </c>
      <c r="J11" s="50" t="s">
        <v>40</v>
      </c>
      <c r="K11" s="49" t="s">
        <v>31</v>
      </c>
      <c r="L11" s="48" t="s">
        <v>39</v>
      </c>
      <c r="M11" s="50" t="s">
        <v>40</v>
      </c>
      <c r="N11" s="49" t="s">
        <v>31</v>
      </c>
      <c r="O11" s="48" t="s">
        <v>39</v>
      </c>
      <c r="P11" s="50" t="s">
        <v>40</v>
      </c>
      <c r="Q11" s="49" t="s">
        <v>31</v>
      </c>
      <c r="R11" s="31"/>
    </row>
    <row r="12" spans="1:18" ht="15">
      <c r="A12" s="36">
        <v>1</v>
      </c>
      <c r="B12" s="80"/>
      <c r="C12" s="81"/>
      <c r="D12" s="82"/>
      <c r="E12" s="51">
        <f aca="true" t="shared" si="0" ref="E12:E21">ROUNDUP(C12*D12,0)</f>
        <v>0</v>
      </c>
      <c r="F12" s="81">
        <v>0</v>
      </c>
      <c r="G12" s="52" t="e">
        <f aca="true" t="shared" si="1" ref="G12:G21">SUM(D12*$G$7)+D12</f>
        <v>#REF!</v>
      </c>
      <c r="H12" s="51" t="e">
        <f aca="true" t="shared" si="2" ref="H12:H21">ROUNDUP(F12*G12,0)</f>
        <v>#REF!</v>
      </c>
      <c r="I12" s="84">
        <v>0</v>
      </c>
      <c r="J12" s="52" t="e">
        <f aca="true" t="shared" si="3" ref="J12:J21">SUM(G12*$G$7)+G12</f>
        <v>#REF!</v>
      </c>
      <c r="K12" s="51" t="e">
        <f aca="true" t="shared" si="4" ref="K12:K21">ROUNDUP(I12*J12,0)</f>
        <v>#REF!</v>
      </c>
      <c r="L12" s="84">
        <v>0</v>
      </c>
      <c r="M12" s="52" t="e">
        <f aca="true" t="shared" si="5" ref="M12:M21">SUM(J12*$G$7)+J12</f>
        <v>#REF!</v>
      </c>
      <c r="N12" s="51" t="e">
        <f aca="true" t="shared" si="6" ref="N12:N21">ROUNDUP(L12*M12,0)</f>
        <v>#REF!</v>
      </c>
      <c r="O12" s="84">
        <v>0</v>
      </c>
      <c r="P12" s="52" t="e">
        <f aca="true" t="shared" si="7" ref="P12:P21">SUM(M12*$G$7)+M12</f>
        <v>#REF!</v>
      </c>
      <c r="Q12" s="51" t="e">
        <f aca="true" t="shared" si="8" ref="Q12:Q21">ROUNDUP(O12*P12,0)</f>
        <v>#REF!</v>
      </c>
      <c r="R12" s="31"/>
    </row>
    <row r="13" spans="1:18" ht="15">
      <c r="A13" s="36">
        <v>2</v>
      </c>
      <c r="B13" s="80"/>
      <c r="C13" s="81"/>
      <c r="D13" s="83"/>
      <c r="E13" s="51">
        <f t="shared" si="0"/>
        <v>0</v>
      </c>
      <c r="F13" s="81"/>
      <c r="G13" s="52" t="e">
        <f t="shared" si="1"/>
        <v>#REF!</v>
      </c>
      <c r="H13" s="51" t="e">
        <f t="shared" si="2"/>
        <v>#REF!</v>
      </c>
      <c r="I13" s="84"/>
      <c r="J13" s="52" t="e">
        <f t="shared" si="3"/>
        <v>#REF!</v>
      </c>
      <c r="K13" s="51" t="e">
        <f t="shared" si="4"/>
        <v>#REF!</v>
      </c>
      <c r="L13" s="84"/>
      <c r="M13" s="52" t="e">
        <f t="shared" si="5"/>
        <v>#REF!</v>
      </c>
      <c r="N13" s="51" t="e">
        <f t="shared" si="6"/>
        <v>#REF!</v>
      </c>
      <c r="O13" s="84"/>
      <c r="P13" s="52" t="e">
        <f t="shared" si="7"/>
        <v>#REF!</v>
      </c>
      <c r="Q13" s="51" t="e">
        <f t="shared" si="8"/>
        <v>#REF!</v>
      </c>
      <c r="R13" s="31"/>
    </row>
    <row r="14" spans="1:18" ht="15">
      <c r="A14" s="36">
        <v>3</v>
      </c>
      <c r="B14" s="80"/>
      <c r="C14" s="81"/>
      <c r="D14" s="83"/>
      <c r="E14" s="51">
        <f t="shared" si="0"/>
        <v>0</v>
      </c>
      <c r="F14" s="81"/>
      <c r="G14" s="52" t="e">
        <f t="shared" si="1"/>
        <v>#REF!</v>
      </c>
      <c r="H14" s="51" t="e">
        <f t="shared" si="2"/>
        <v>#REF!</v>
      </c>
      <c r="I14" s="84"/>
      <c r="J14" s="52" t="e">
        <f t="shared" si="3"/>
        <v>#REF!</v>
      </c>
      <c r="K14" s="51" t="e">
        <f t="shared" si="4"/>
        <v>#REF!</v>
      </c>
      <c r="L14" s="84"/>
      <c r="M14" s="52" t="e">
        <f t="shared" si="5"/>
        <v>#REF!</v>
      </c>
      <c r="N14" s="51" t="e">
        <f t="shared" si="6"/>
        <v>#REF!</v>
      </c>
      <c r="O14" s="84"/>
      <c r="P14" s="52" t="e">
        <f t="shared" si="7"/>
        <v>#REF!</v>
      </c>
      <c r="Q14" s="51" t="e">
        <f t="shared" si="8"/>
        <v>#REF!</v>
      </c>
      <c r="R14" s="31"/>
    </row>
    <row r="15" spans="1:18" ht="15">
      <c r="A15" s="36">
        <v>4</v>
      </c>
      <c r="B15" s="80"/>
      <c r="C15" s="81"/>
      <c r="D15" s="83"/>
      <c r="E15" s="51">
        <f t="shared" si="0"/>
        <v>0</v>
      </c>
      <c r="F15" s="81"/>
      <c r="G15" s="52" t="e">
        <f t="shared" si="1"/>
        <v>#REF!</v>
      </c>
      <c r="H15" s="51" t="e">
        <f t="shared" si="2"/>
        <v>#REF!</v>
      </c>
      <c r="I15" s="84"/>
      <c r="J15" s="52" t="e">
        <f t="shared" si="3"/>
        <v>#REF!</v>
      </c>
      <c r="K15" s="51" t="e">
        <f t="shared" si="4"/>
        <v>#REF!</v>
      </c>
      <c r="L15" s="84"/>
      <c r="M15" s="52" t="e">
        <f t="shared" si="5"/>
        <v>#REF!</v>
      </c>
      <c r="N15" s="51" t="e">
        <f t="shared" si="6"/>
        <v>#REF!</v>
      </c>
      <c r="O15" s="84"/>
      <c r="P15" s="52" t="e">
        <f t="shared" si="7"/>
        <v>#REF!</v>
      </c>
      <c r="Q15" s="51" t="e">
        <f t="shared" si="8"/>
        <v>#REF!</v>
      </c>
      <c r="R15" s="31"/>
    </row>
    <row r="16" spans="1:18" ht="15">
      <c r="A16" s="36">
        <v>5</v>
      </c>
      <c r="B16" s="80"/>
      <c r="C16" s="81"/>
      <c r="D16" s="83"/>
      <c r="E16" s="51">
        <f t="shared" si="0"/>
        <v>0</v>
      </c>
      <c r="F16" s="81"/>
      <c r="G16" s="52" t="e">
        <f t="shared" si="1"/>
        <v>#REF!</v>
      </c>
      <c r="H16" s="51" t="e">
        <f t="shared" si="2"/>
        <v>#REF!</v>
      </c>
      <c r="I16" s="84"/>
      <c r="J16" s="52" t="e">
        <f t="shared" si="3"/>
        <v>#REF!</v>
      </c>
      <c r="K16" s="51" t="e">
        <f t="shared" si="4"/>
        <v>#REF!</v>
      </c>
      <c r="L16" s="84"/>
      <c r="M16" s="52" t="e">
        <f t="shared" si="5"/>
        <v>#REF!</v>
      </c>
      <c r="N16" s="51" t="e">
        <f t="shared" si="6"/>
        <v>#REF!</v>
      </c>
      <c r="O16" s="84"/>
      <c r="P16" s="52" t="e">
        <f t="shared" si="7"/>
        <v>#REF!</v>
      </c>
      <c r="Q16" s="51" t="e">
        <f t="shared" si="8"/>
        <v>#REF!</v>
      </c>
      <c r="R16" s="31"/>
    </row>
    <row r="17" spans="1:18" ht="15">
      <c r="A17" s="36">
        <v>6</v>
      </c>
      <c r="B17" s="80"/>
      <c r="C17" s="81"/>
      <c r="D17" s="83"/>
      <c r="E17" s="51">
        <f t="shared" si="0"/>
        <v>0</v>
      </c>
      <c r="F17" s="81"/>
      <c r="G17" s="52" t="e">
        <f t="shared" si="1"/>
        <v>#REF!</v>
      </c>
      <c r="H17" s="51" t="e">
        <f t="shared" si="2"/>
        <v>#REF!</v>
      </c>
      <c r="I17" s="84"/>
      <c r="J17" s="52" t="e">
        <f t="shared" si="3"/>
        <v>#REF!</v>
      </c>
      <c r="K17" s="51" t="e">
        <f t="shared" si="4"/>
        <v>#REF!</v>
      </c>
      <c r="L17" s="84"/>
      <c r="M17" s="52" t="e">
        <f t="shared" si="5"/>
        <v>#REF!</v>
      </c>
      <c r="N17" s="51" t="e">
        <f t="shared" si="6"/>
        <v>#REF!</v>
      </c>
      <c r="O17" s="84"/>
      <c r="P17" s="52" t="e">
        <f t="shared" si="7"/>
        <v>#REF!</v>
      </c>
      <c r="Q17" s="51" t="e">
        <f t="shared" si="8"/>
        <v>#REF!</v>
      </c>
      <c r="R17" s="31"/>
    </row>
    <row r="18" spans="1:18" ht="15">
      <c r="A18" s="36">
        <v>7</v>
      </c>
      <c r="B18" s="80"/>
      <c r="C18" s="81"/>
      <c r="D18" s="83"/>
      <c r="E18" s="51">
        <f t="shared" si="0"/>
        <v>0</v>
      </c>
      <c r="F18" s="81"/>
      <c r="G18" s="52" t="e">
        <f t="shared" si="1"/>
        <v>#REF!</v>
      </c>
      <c r="H18" s="51" t="e">
        <f t="shared" si="2"/>
        <v>#REF!</v>
      </c>
      <c r="I18" s="84"/>
      <c r="J18" s="52" t="e">
        <f t="shared" si="3"/>
        <v>#REF!</v>
      </c>
      <c r="K18" s="51" t="e">
        <f t="shared" si="4"/>
        <v>#REF!</v>
      </c>
      <c r="L18" s="84"/>
      <c r="M18" s="52" t="e">
        <f t="shared" si="5"/>
        <v>#REF!</v>
      </c>
      <c r="N18" s="51" t="e">
        <f t="shared" si="6"/>
        <v>#REF!</v>
      </c>
      <c r="O18" s="84"/>
      <c r="P18" s="52" t="e">
        <f t="shared" si="7"/>
        <v>#REF!</v>
      </c>
      <c r="Q18" s="51" t="e">
        <f t="shared" si="8"/>
        <v>#REF!</v>
      </c>
      <c r="R18" s="31"/>
    </row>
    <row r="19" spans="1:18" ht="15">
      <c r="A19" s="36">
        <v>8</v>
      </c>
      <c r="B19" s="80"/>
      <c r="C19" s="81"/>
      <c r="D19" s="83"/>
      <c r="E19" s="51">
        <f t="shared" si="0"/>
        <v>0</v>
      </c>
      <c r="F19" s="81"/>
      <c r="G19" s="52" t="e">
        <f t="shared" si="1"/>
        <v>#REF!</v>
      </c>
      <c r="H19" s="51" t="e">
        <f t="shared" si="2"/>
        <v>#REF!</v>
      </c>
      <c r="I19" s="84"/>
      <c r="J19" s="52" t="e">
        <f t="shared" si="3"/>
        <v>#REF!</v>
      </c>
      <c r="K19" s="51" t="e">
        <f t="shared" si="4"/>
        <v>#REF!</v>
      </c>
      <c r="L19" s="84"/>
      <c r="M19" s="52" t="e">
        <f t="shared" si="5"/>
        <v>#REF!</v>
      </c>
      <c r="N19" s="51" t="e">
        <f t="shared" si="6"/>
        <v>#REF!</v>
      </c>
      <c r="O19" s="84"/>
      <c r="P19" s="52" t="e">
        <f t="shared" si="7"/>
        <v>#REF!</v>
      </c>
      <c r="Q19" s="51" t="e">
        <f t="shared" si="8"/>
        <v>#REF!</v>
      </c>
      <c r="R19" s="31"/>
    </row>
    <row r="20" spans="1:18" ht="15">
      <c r="A20" s="36">
        <v>9</v>
      </c>
      <c r="B20" s="80"/>
      <c r="C20" s="81"/>
      <c r="D20" s="83"/>
      <c r="E20" s="51">
        <f t="shared" si="0"/>
        <v>0</v>
      </c>
      <c r="F20" s="81"/>
      <c r="G20" s="52" t="e">
        <f t="shared" si="1"/>
        <v>#REF!</v>
      </c>
      <c r="H20" s="51" t="e">
        <f t="shared" si="2"/>
        <v>#REF!</v>
      </c>
      <c r="I20" s="84"/>
      <c r="J20" s="52" t="e">
        <f t="shared" si="3"/>
        <v>#REF!</v>
      </c>
      <c r="K20" s="51" t="e">
        <f t="shared" si="4"/>
        <v>#REF!</v>
      </c>
      <c r="L20" s="84"/>
      <c r="M20" s="52" t="e">
        <f t="shared" si="5"/>
        <v>#REF!</v>
      </c>
      <c r="N20" s="51" t="e">
        <f t="shared" si="6"/>
        <v>#REF!</v>
      </c>
      <c r="O20" s="84"/>
      <c r="P20" s="52" t="e">
        <f t="shared" si="7"/>
        <v>#REF!</v>
      </c>
      <c r="Q20" s="51" t="e">
        <f t="shared" si="8"/>
        <v>#REF!</v>
      </c>
      <c r="R20" s="31"/>
    </row>
    <row r="21" spans="1:18" ht="15">
      <c r="A21" s="36">
        <v>10</v>
      </c>
      <c r="B21" s="80"/>
      <c r="C21" s="81"/>
      <c r="D21" s="83"/>
      <c r="E21" s="51">
        <f t="shared" si="0"/>
        <v>0</v>
      </c>
      <c r="F21" s="81"/>
      <c r="G21" s="52" t="e">
        <f t="shared" si="1"/>
        <v>#REF!</v>
      </c>
      <c r="H21" s="51" t="e">
        <f t="shared" si="2"/>
        <v>#REF!</v>
      </c>
      <c r="I21" s="84"/>
      <c r="J21" s="52" t="e">
        <f t="shared" si="3"/>
        <v>#REF!</v>
      </c>
      <c r="K21" s="51" t="e">
        <f t="shared" si="4"/>
        <v>#REF!</v>
      </c>
      <c r="L21" s="84"/>
      <c r="M21" s="52" t="e">
        <f t="shared" si="5"/>
        <v>#REF!</v>
      </c>
      <c r="N21" s="51" t="e">
        <f t="shared" si="6"/>
        <v>#REF!</v>
      </c>
      <c r="O21" s="84"/>
      <c r="P21" s="52" t="e">
        <f t="shared" si="7"/>
        <v>#REF!</v>
      </c>
      <c r="Q21" s="51" t="e">
        <f t="shared" si="8"/>
        <v>#REF!</v>
      </c>
      <c r="R21" s="31"/>
    </row>
    <row r="22" spans="1:18" ht="15">
      <c r="A22" s="53"/>
      <c r="B22" s="54" t="s">
        <v>31</v>
      </c>
      <c r="C22" s="55"/>
      <c r="D22" s="56"/>
      <c r="E22" s="57">
        <f>SUM(E12:E21)</f>
        <v>0</v>
      </c>
      <c r="F22" s="56"/>
      <c r="G22" s="56"/>
      <c r="H22" s="57" t="e">
        <f>SUM(H12:H21)</f>
        <v>#REF!</v>
      </c>
      <c r="I22" s="56"/>
      <c r="J22" s="56"/>
      <c r="K22" s="57" t="e">
        <f>SUM(K12:K21)</f>
        <v>#REF!</v>
      </c>
      <c r="L22" s="56"/>
      <c r="M22" s="56"/>
      <c r="N22" s="57" t="e">
        <f>SUM(N12:N21)</f>
        <v>#REF!</v>
      </c>
      <c r="O22" s="56"/>
      <c r="P22" s="56"/>
      <c r="Q22" s="57" t="e">
        <f>SUM(Q12:Q21)</f>
        <v>#REF!</v>
      </c>
      <c r="R22" s="31"/>
    </row>
    <row r="23" spans="1:18" ht="15">
      <c r="A23" s="31"/>
      <c r="B23" s="31"/>
      <c r="C23" s="31"/>
      <c r="D23" s="31"/>
      <c r="E23" s="31"/>
      <c r="F23" s="31"/>
      <c r="G23" s="31"/>
      <c r="H23" s="31"/>
      <c r="I23" s="31"/>
      <c r="J23" s="31"/>
      <c r="K23" s="31"/>
      <c r="L23" s="31"/>
      <c r="M23" s="31"/>
      <c r="N23" s="31"/>
      <c r="O23" s="31"/>
      <c r="P23" s="31"/>
      <c r="Q23" s="31"/>
      <c r="R23" s="31"/>
    </row>
    <row r="24" spans="1:18" ht="15">
      <c r="A24" s="31"/>
      <c r="B24" s="31"/>
      <c r="C24" s="31"/>
      <c r="D24" s="31"/>
      <c r="E24" s="31"/>
      <c r="F24" s="31"/>
      <c r="G24" s="31"/>
      <c r="H24" s="31"/>
      <c r="I24" s="31"/>
      <c r="J24" s="31"/>
      <c r="K24" s="31"/>
      <c r="L24" s="31"/>
      <c r="M24" s="31"/>
      <c r="N24" s="31"/>
      <c r="O24" s="31"/>
      <c r="P24" s="31"/>
      <c r="Q24" s="31"/>
      <c r="R24" s="31"/>
    </row>
    <row r="25" spans="1:18" ht="15">
      <c r="A25" s="58">
        <v>82100</v>
      </c>
      <c r="B25" s="58" t="s">
        <v>44</v>
      </c>
      <c r="C25" s="58"/>
      <c r="D25" s="58"/>
      <c r="E25" s="59"/>
      <c r="F25" s="58"/>
      <c r="G25" s="58"/>
      <c r="H25" s="59"/>
      <c r="I25" s="58"/>
      <c r="J25" s="58"/>
      <c r="K25" s="59"/>
      <c r="L25" s="58"/>
      <c r="M25" s="58"/>
      <c r="N25" s="59"/>
      <c r="O25" s="58"/>
      <c r="P25" s="58"/>
      <c r="Q25" s="59"/>
      <c r="R25" s="31"/>
    </row>
    <row r="26" spans="1:18" ht="15">
      <c r="A26" s="58">
        <v>82200</v>
      </c>
      <c r="B26" s="58" t="s">
        <v>45</v>
      </c>
      <c r="C26" s="58"/>
      <c r="D26" s="58"/>
      <c r="E26" s="59"/>
      <c r="F26" s="58"/>
      <c r="G26" s="58"/>
      <c r="H26" s="59"/>
      <c r="I26" s="58"/>
      <c r="J26" s="58"/>
      <c r="K26" s="59"/>
      <c r="L26" s="58"/>
      <c r="M26" s="58"/>
      <c r="N26" s="59"/>
      <c r="O26" s="58"/>
      <c r="P26" s="58"/>
      <c r="Q26" s="59"/>
      <c r="R26" s="31"/>
    </row>
  </sheetData>
  <sheetProtection/>
  <printOptions/>
  <pageMargins left="0.5" right="0.25" top="0.75" bottom="0.7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41"/>
  </sheetPr>
  <dimension ref="A1:Q26"/>
  <sheetViews>
    <sheetView zoomScalePageLayoutView="0" workbookViewId="0" topLeftCell="A1">
      <selection activeCell="A1" sqref="A1"/>
    </sheetView>
  </sheetViews>
  <sheetFormatPr defaultColWidth="10.5546875" defaultRowHeight="15"/>
  <cols>
    <col min="1" max="1" width="6.6640625" style="30" customWidth="1"/>
    <col min="2" max="2" width="27.77734375" style="30" customWidth="1"/>
    <col min="3" max="16384" width="10.5546875" style="30" customWidth="1"/>
  </cols>
  <sheetData>
    <row r="1" spans="1:17" ht="15">
      <c r="A1" s="31" t="e">
        <f>+#REF!</f>
        <v>#REF!</v>
      </c>
      <c r="B1" s="31"/>
      <c r="C1" s="31" t="e">
        <f>+#REF!</f>
        <v>#REF!</v>
      </c>
      <c r="D1" s="31"/>
      <c r="E1" s="31"/>
      <c r="F1" s="31"/>
      <c r="G1" s="31"/>
      <c r="H1" s="31"/>
      <c r="I1" s="31"/>
      <c r="J1" s="31"/>
      <c r="K1" s="31"/>
      <c r="L1" s="31"/>
      <c r="M1" s="31"/>
      <c r="N1" s="31"/>
      <c r="O1" s="31"/>
      <c r="P1" s="31"/>
      <c r="Q1" s="31"/>
    </row>
    <row r="2" spans="1:17" ht="15">
      <c r="A2" s="31" t="e">
        <f>+#REF!</f>
        <v>#REF!</v>
      </c>
      <c r="B2" s="31"/>
      <c r="C2" s="31" t="e">
        <f>+#REF!</f>
        <v>#REF!</v>
      </c>
      <c r="D2" s="31"/>
      <c r="E2" s="31"/>
      <c r="F2" s="31"/>
      <c r="G2" s="31"/>
      <c r="H2" s="31"/>
      <c r="I2" s="31"/>
      <c r="J2" s="31"/>
      <c r="K2" s="31"/>
      <c r="L2" s="31"/>
      <c r="M2" s="31"/>
      <c r="N2" s="31"/>
      <c r="O2" s="31"/>
      <c r="P2" s="31"/>
      <c r="Q2" s="31"/>
    </row>
    <row r="3" spans="1:17" ht="15">
      <c r="A3" s="31" t="s">
        <v>41</v>
      </c>
      <c r="B3" s="31"/>
      <c r="C3" s="31"/>
      <c r="D3" s="31"/>
      <c r="E3" s="31"/>
      <c r="F3" s="31"/>
      <c r="G3" s="31"/>
      <c r="H3" s="31"/>
      <c r="I3" s="31"/>
      <c r="J3" s="31"/>
      <c r="K3" s="31"/>
      <c r="L3" s="31"/>
      <c r="M3" s="31"/>
      <c r="N3" s="31"/>
      <c r="O3" s="31"/>
      <c r="P3" s="31"/>
      <c r="Q3" s="31"/>
    </row>
    <row r="4" spans="1:17" ht="15">
      <c r="A4" s="31"/>
      <c r="B4" s="31"/>
      <c r="C4" s="31"/>
      <c r="D4" s="31"/>
      <c r="E4" s="31"/>
      <c r="F4" s="31"/>
      <c r="G4" s="31"/>
      <c r="H4" s="31"/>
      <c r="I4" s="31"/>
      <c r="J4" s="31"/>
      <c r="K4" s="31"/>
      <c r="L4" s="31"/>
      <c r="M4" s="31"/>
      <c r="N4" s="31"/>
      <c r="O4" s="31"/>
      <c r="P4" s="31"/>
      <c r="Q4" s="31"/>
    </row>
    <row r="5" spans="1:17" ht="15">
      <c r="A5" s="32"/>
      <c r="B5" s="33" t="s">
        <v>22</v>
      </c>
      <c r="C5" s="34"/>
      <c r="D5" s="34"/>
      <c r="E5" s="34"/>
      <c r="F5" s="34"/>
      <c r="G5" s="35"/>
      <c r="H5" s="31"/>
      <c r="I5" s="31"/>
      <c r="J5" s="31"/>
      <c r="K5" s="31"/>
      <c r="L5" s="31"/>
      <c r="M5" s="31"/>
      <c r="N5" s="31"/>
      <c r="O5" s="31"/>
      <c r="P5" s="31"/>
      <c r="Q5" s="31"/>
    </row>
    <row r="6" spans="1:17" ht="15">
      <c r="A6" s="36"/>
      <c r="B6" s="37"/>
      <c r="C6" s="37"/>
      <c r="D6" s="37"/>
      <c r="E6" s="37"/>
      <c r="F6" s="38"/>
      <c r="G6" s="39"/>
      <c r="H6" s="31"/>
      <c r="I6" s="31"/>
      <c r="J6" s="31"/>
      <c r="K6" s="31"/>
      <c r="L6" s="31"/>
      <c r="M6" s="31"/>
      <c r="N6" s="31"/>
      <c r="O6" s="31"/>
      <c r="P6" s="31"/>
      <c r="Q6" s="31"/>
    </row>
    <row r="7" spans="1:17" ht="15">
      <c r="A7" s="36"/>
      <c r="B7" s="37"/>
      <c r="C7" s="37"/>
      <c r="D7" s="37"/>
      <c r="E7" s="37"/>
      <c r="F7" s="38" t="s">
        <v>23</v>
      </c>
      <c r="G7" s="40" t="e">
        <f>+COLA</f>
        <v>#REF!</v>
      </c>
      <c r="H7" s="31" t="s">
        <v>24</v>
      </c>
      <c r="I7" s="31"/>
      <c r="J7" s="31"/>
      <c r="K7" s="31"/>
      <c r="L7" s="31"/>
      <c r="M7" s="31"/>
      <c r="N7" s="31"/>
      <c r="O7" s="31"/>
      <c r="P7" s="31"/>
      <c r="Q7" s="31"/>
    </row>
    <row r="8" spans="1:17" ht="15">
      <c r="A8" s="41"/>
      <c r="B8" s="42"/>
      <c r="C8" s="42"/>
      <c r="D8" s="42"/>
      <c r="E8" s="42"/>
      <c r="F8" s="43"/>
      <c r="G8" s="44"/>
      <c r="H8" s="31"/>
      <c r="I8" s="31"/>
      <c r="J8" s="31"/>
      <c r="K8" s="31"/>
      <c r="L8" s="31"/>
      <c r="M8" s="31"/>
      <c r="N8" s="31"/>
      <c r="O8" s="31"/>
      <c r="P8" s="31"/>
      <c r="Q8" s="31"/>
    </row>
    <row r="9" spans="1:17" ht="15">
      <c r="A9" s="31"/>
      <c r="B9" s="31"/>
      <c r="C9" s="31"/>
      <c r="D9" s="31"/>
      <c r="E9" s="31"/>
      <c r="F9" s="31"/>
      <c r="G9" s="31"/>
      <c r="H9" s="31"/>
      <c r="I9" s="31"/>
      <c r="J9" s="31"/>
      <c r="K9" s="31"/>
      <c r="L9" s="31"/>
      <c r="M9" s="31"/>
      <c r="N9" s="31"/>
      <c r="O9" s="31"/>
      <c r="P9" s="31"/>
      <c r="Q9" s="31"/>
    </row>
    <row r="10" spans="1:17" ht="15">
      <c r="A10" s="32"/>
      <c r="B10" s="35"/>
      <c r="C10" s="45" t="s">
        <v>26</v>
      </c>
      <c r="D10" s="46"/>
      <c r="E10" s="47"/>
      <c r="F10" s="45" t="s">
        <v>27</v>
      </c>
      <c r="G10" s="46"/>
      <c r="H10" s="47"/>
      <c r="I10" s="45" t="s">
        <v>28</v>
      </c>
      <c r="J10" s="46"/>
      <c r="K10" s="47"/>
      <c r="L10" s="45" t="s">
        <v>29</v>
      </c>
      <c r="M10" s="46"/>
      <c r="N10" s="47"/>
      <c r="O10" s="45" t="s">
        <v>30</v>
      </c>
      <c r="P10" s="46"/>
      <c r="Q10" s="47"/>
    </row>
    <row r="11" spans="1:17" ht="15">
      <c r="A11" s="60" t="s">
        <v>33</v>
      </c>
      <c r="B11" s="61" t="s">
        <v>38</v>
      </c>
      <c r="C11" s="48" t="s">
        <v>39</v>
      </c>
      <c r="D11" s="50" t="s">
        <v>40</v>
      </c>
      <c r="E11" s="49" t="s">
        <v>31</v>
      </c>
      <c r="F11" s="48" t="s">
        <v>39</v>
      </c>
      <c r="G11" s="50" t="s">
        <v>40</v>
      </c>
      <c r="H11" s="49" t="s">
        <v>31</v>
      </c>
      <c r="I11" s="48" t="s">
        <v>39</v>
      </c>
      <c r="J11" s="50" t="s">
        <v>40</v>
      </c>
      <c r="K11" s="49" t="s">
        <v>31</v>
      </c>
      <c r="L11" s="48" t="s">
        <v>39</v>
      </c>
      <c r="M11" s="50" t="s">
        <v>40</v>
      </c>
      <c r="N11" s="49" t="s">
        <v>31</v>
      </c>
      <c r="O11" s="48" t="s">
        <v>39</v>
      </c>
      <c r="P11" s="50" t="s">
        <v>40</v>
      </c>
      <c r="Q11" s="49" t="s">
        <v>31</v>
      </c>
    </row>
    <row r="12" spans="1:17" ht="15">
      <c r="A12" s="36">
        <v>1</v>
      </c>
      <c r="B12" s="85"/>
      <c r="C12" s="81"/>
      <c r="D12" s="82"/>
      <c r="E12" s="51">
        <f aca="true" t="shared" si="0" ref="E12:E21">ROUNDUP(C12*D12,0)</f>
        <v>0</v>
      </c>
      <c r="F12" s="81">
        <v>0</v>
      </c>
      <c r="G12" s="52" t="e">
        <f aca="true" t="shared" si="1" ref="G12:G21">SUM(D12*$G$7)+D12</f>
        <v>#REF!</v>
      </c>
      <c r="H12" s="51" t="e">
        <f aca="true" t="shared" si="2" ref="H12:H21">ROUNDUP(F12*G12,0)</f>
        <v>#REF!</v>
      </c>
      <c r="I12" s="81">
        <v>0</v>
      </c>
      <c r="J12" s="52" t="e">
        <f aca="true" t="shared" si="3" ref="J12:J21">SUM(G12*$G$7)+G12</f>
        <v>#REF!</v>
      </c>
      <c r="K12" s="51" t="e">
        <f aca="true" t="shared" si="4" ref="K12:K21">ROUNDUP(I12*J12,0)</f>
        <v>#REF!</v>
      </c>
      <c r="L12" s="81">
        <v>0</v>
      </c>
      <c r="M12" s="52" t="e">
        <f aca="true" t="shared" si="5" ref="M12:M21">SUM(J12*$G$7)+J12</f>
        <v>#REF!</v>
      </c>
      <c r="N12" s="51" t="e">
        <f aca="true" t="shared" si="6" ref="N12:N21">ROUNDUP(L12*M12,0)</f>
        <v>#REF!</v>
      </c>
      <c r="O12" s="81">
        <v>0</v>
      </c>
      <c r="P12" s="52" t="e">
        <f aca="true" t="shared" si="7" ref="P12:P21">SUM(M12*$G$7)+M12</f>
        <v>#REF!</v>
      </c>
      <c r="Q12" s="51" t="e">
        <f aca="true" t="shared" si="8" ref="Q12:Q21">ROUNDUP(O12*P12,0)</f>
        <v>#REF!</v>
      </c>
    </row>
    <row r="13" spans="1:17" ht="15">
      <c r="A13" s="36">
        <v>2</v>
      </c>
      <c r="B13" s="85"/>
      <c r="C13" s="81"/>
      <c r="D13" s="83"/>
      <c r="E13" s="51">
        <f t="shared" si="0"/>
        <v>0</v>
      </c>
      <c r="F13" s="81"/>
      <c r="G13" s="52" t="e">
        <f t="shared" si="1"/>
        <v>#REF!</v>
      </c>
      <c r="H13" s="51" t="e">
        <f t="shared" si="2"/>
        <v>#REF!</v>
      </c>
      <c r="I13" s="81"/>
      <c r="J13" s="52" t="e">
        <f t="shared" si="3"/>
        <v>#REF!</v>
      </c>
      <c r="K13" s="51" t="e">
        <f t="shared" si="4"/>
        <v>#REF!</v>
      </c>
      <c r="L13" s="81"/>
      <c r="M13" s="52" t="e">
        <f t="shared" si="5"/>
        <v>#REF!</v>
      </c>
      <c r="N13" s="51" t="e">
        <f t="shared" si="6"/>
        <v>#REF!</v>
      </c>
      <c r="O13" s="81"/>
      <c r="P13" s="52" t="e">
        <f t="shared" si="7"/>
        <v>#REF!</v>
      </c>
      <c r="Q13" s="51" t="e">
        <f t="shared" si="8"/>
        <v>#REF!</v>
      </c>
    </row>
    <row r="14" spans="1:17" ht="15">
      <c r="A14" s="36">
        <v>3</v>
      </c>
      <c r="B14" s="85"/>
      <c r="C14" s="81"/>
      <c r="D14" s="83"/>
      <c r="E14" s="51">
        <f t="shared" si="0"/>
        <v>0</v>
      </c>
      <c r="F14" s="81"/>
      <c r="G14" s="52" t="e">
        <f t="shared" si="1"/>
        <v>#REF!</v>
      </c>
      <c r="H14" s="51" t="e">
        <f t="shared" si="2"/>
        <v>#REF!</v>
      </c>
      <c r="I14" s="81"/>
      <c r="J14" s="52" t="e">
        <f t="shared" si="3"/>
        <v>#REF!</v>
      </c>
      <c r="K14" s="51" t="e">
        <f t="shared" si="4"/>
        <v>#REF!</v>
      </c>
      <c r="L14" s="81"/>
      <c r="M14" s="52" t="e">
        <f t="shared" si="5"/>
        <v>#REF!</v>
      </c>
      <c r="N14" s="51" t="e">
        <f t="shared" si="6"/>
        <v>#REF!</v>
      </c>
      <c r="O14" s="81"/>
      <c r="P14" s="52" t="e">
        <f t="shared" si="7"/>
        <v>#REF!</v>
      </c>
      <c r="Q14" s="51" t="e">
        <f t="shared" si="8"/>
        <v>#REF!</v>
      </c>
    </row>
    <row r="15" spans="1:17" ht="15">
      <c r="A15" s="36">
        <v>4</v>
      </c>
      <c r="B15" s="85"/>
      <c r="C15" s="81"/>
      <c r="D15" s="83"/>
      <c r="E15" s="51">
        <f t="shared" si="0"/>
        <v>0</v>
      </c>
      <c r="F15" s="81"/>
      <c r="G15" s="52" t="e">
        <f t="shared" si="1"/>
        <v>#REF!</v>
      </c>
      <c r="H15" s="51" t="e">
        <f t="shared" si="2"/>
        <v>#REF!</v>
      </c>
      <c r="I15" s="81"/>
      <c r="J15" s="52" t="e">
        <f t="shared" si="3"/>
        <v>#REF!</v>
      </c>
      <c r="K15" s="51" t="e">
        <f t="shared" si="4"/>
        <v>#REF!</v>
      </c>
      <c r="L15" s="81"/>
      <c r="M15" s="52" t="e">
        <f t="shared" si="5"/>
        <v>#REF!</v>
      </c>
      <c r="N15" s="51" t="e">
        <f t="shared" si="6"/>
        <v>#REF!</v>
      </c>
      <c r="O15" s="81"/>
      <c r="P15" s="52" t="e">
        <f t="shared" si="7"/>
        <v>#REF!</v>
      </c>
      <c r="Q15" s="51" t="e">
        <f t="shared" si="8"/>
        <v>#REF!</v>
      </c>
    </row>
    <row r="16" spans="1:17" ht="15">
      <c r="A16" s="36">
        <v>5</v>
      </c>
      <c r="B16" s="85"/>
      <c r="C16" s="81"/>
      <c r="D16" s="83"/>
      <c r="E16" s="51">
        <f t="shared" si="0"/>
        <v>0</v>
      </c>
      <c r="F16" s="81"/>
      <c r="G16" s="52" t="e">
        <f t="shared" si="1"/>
        <v>#REF!</v>
      </c>
      <c r="H16" s="51" t="e">
        <f t="shared" si="2"/>
        <v>#REF!</v>
      </c>
      <c r="I16" s="81"/>
      <c r="J16" s="52" t="e">
        <f t="shared" si="3"/>
        <v>#REF!</v>
      </c>
      <c r="K16" s="51" t="e">
        <f t="shared" si="4"/>
        <v>#REF!</v>
      </c>
      <c r="L16" s="81"/>
      <c r="M16" s="52" t="e">
        <f t="shared" si="5"/>
        <v>#REF!</v>
      </c>
      <c r="N16" s="51" t="e">
        <f t="shared" si="6"/>
        <v>#REF!</v>
      </c>
      <c r="O16" s="81"/>
      <c r="P16" s="52" t="e">
        <f t="shared" si="7"/>
        <v>#REF!</v>
      </c>
      <c r="Q16" s="51" t="e">
        <f t="shared" si="8"/>
        <v>#REF!</v>
      </c>
    </row>
    <row r="17" spans="1:17" ht="15">
      <c r="A17" s="36">
        <v>6</v>
      </c>
      <c r="B17" s="85"/>
      <c r="C17" s="81"/>
      <c r="D17" s="83"/>
      <c r="E17" s="51">
        <f t="shared" si="0"/>
        <v>0</v>
      </c>
      <c r="F17" s="81"/>
      <c r="G17" s="52" t="e">
        <f t="shared" si="1"/>
        <v>#REF!</v>
      </c>
      <c r="H17" s="51" t="e">
        <f t="shared" si="2"/>
        <v>#REF!</v>
      </c>
      <c r="I17" s="81"/>
      <c r="J17" s="52" t="e">
        <f t="shared" si="3"/>
        <v>#REF!</v>
      </c>
      <c r="K17" s="51" t="e">
        <f t="shared" si="4"/>
        <v>#REF!</v>
      </c>
      <c r="L17" s="81"/>
      <c r="M17" s="52" t="e">
        <f t="shared" si="5"/>
        <v>#REF!</v>
      </c>
      <c r="N17" s="51" t="e">
        <f t="shared" si="6"/>
        <v>#REF!</v>
      </c>
      <c r="O17" s="81"/>
      <c r="P17" s="52" t="e">
        <f t="shared" si="7"/>
        <v>#REF!</v>
      </c>
      <c r="Q17" s="51" t="e">
        <f t="shared" si="8"/>
        <v>#REF!</v>
      </c>
    </row>
    <row r="18" spans="1:17" ht="15">
      <c r="A18" s="36">
        <v>7</v>
      </c>
      <c r="B18" s="85"/>
      <c r="C18" s="81"/>
      <c r="D18" s="83"/>
      <c r="E18" s="51">
        <f t="shared" si="0"/>
        <v>0</v>
      </c>
      <c r="F18" s="81"/>
      <c r="G18" s="52" t="e">
        <f t="shared" si="1"/>
        <v>#REF!</v>
      </c>
      <c r="H18" s="51" t="e">
        <f t="shared" si="2"/>
        <v>#REF!</v>
      </c>
      <c r="I18" s="81"/>
      <c r="J18" s="52" t="e">
        <f t="shared" si="3"/>
        <v>#REF!</v>
      </c>
      <c r="K18" s="51" t="e">
        <f t="shared" si="4"/>
        <v>#REF!</v>
      </c>
      <c r="L18" s="81"/>
      <c r="M18" s="52" t="e">
        <f t="shared" si="5"/>
        <v>#REF!</v>
      </c>
      <c r="N18" s="51" t="e">
        <f t="shared" si="6"/>
        <v>#REF!</v>
      </c>
      <c r="O18" s="81"/>
      <c r="P18" s="52" t="e">
        <f t="shared" si="7"/>
        <v>#REF!</v>
      </c>
      <c r="Q18" s="51" t="e">
        <f t="shared" si="8"/>
        <v>#REF!</v>
      </c>
    </row>
    <row r="19" spans="1:17" ht="15">
      <c r="A19" s="36">
        <v>8</v>
      </c>
      <c r="B19" s="85"/>
      <c r="C19" s="81"/>
      <c r="D19" s="83"/>
      <c r="E19" s="51">
        <f t="shared" si="0"/>
        <v>0</v>
      </c>
      <c r="F19" s="81"/>
      <c r="G19" s="52" t="e">
        <f t="shared" si="1"/>
        <v>#REF!</v>
      </c>
      <c r="H19" s="51" t="e">
        <f t="shared" si="2"/>
        <v>#REF!</v>
      </c>
      <c r="I19" s="81"/>
      <c r="J19" s="52" t="e">
        <f t="shared" si="3"/>
        <v>#REF!</v>
      </c>
      <c r="K19" s="51" t="e">
        <f t="shared" si="4"/>
        <v>#REF!</v>
      </c>
      <c r="L19" s="81"/>
      <c r="M19" s="52" t="e">
        <f t="shared" si="5"/>
        <v>#REF!</v>
      </c>
      <c r="N19" s="51" t="e">
        <f t="shared" si="6"/>
        <v>#REF!</v>
      </c>
      <c r="O19" s="81"/>
      <c r="P19" s="52" t="e">
        <f t="shared" si="7"/>
        <v>#REF!</v>
      </c>
      <c r="Q19" s="51" t="e">
        <f t="shared" si="8"/>
        <v>#REF!</v>
      </c>
    </row>
    <row r="20" spans="1:17" ht="15">
      <c r="A20" s="36">
        <v>9</v>
      </c>
      <c r="B20" s="85"/>
      <c r="C20" s="81"/>
      <c r="D20" s="83"/>
      <c r="E20" s="51">
        <f t="shared" si="0"/>
        <v>0</v>
      </c>
      <c r="F20" s="81"/>
      <c r="G20" s="52" t="e">
        <f t="shared" si="1"/>
        <v>#REF!</v>
      </c>
      <c r="H20" s="51" t="e">
        <f t="shared" si="2"/>
        <v>#REF!</v>
      </c>
      <c r="I20" s="81"/>
      <c r="J20" s="52" t="e">
        <f t="shared" si="3"/>
        <v>#REF!</v>
      </c>
      <c r="K20" s="51" t="e">
        <f t="shared" si="4"/>
        <v>#REF!</v>
      </c>
      <c r="L20" s="81"/>
      <c r="M20" s="52" t="e">
        <f t="shared" si="5"/>
        <v>#REF!</v>
      </c>
      <c r="N20" s="51" t="e">
        <f t="shared" si="6"/>
        <v>#REF!</v>
      </c>
      <c r="O20" s="81"/>
      <c r="P20" s="52" t="e">
        <f t="shared" si="7"/>
        <v>#REF!</v>
      </c>
      <c r="Q20" s="51" t="e">
        <f t="shared" si="8"/>
        <v>#REF!</v>
      </c>
    </row>
    <row r="21" spans="1:17" ht="15">
      <c r="A21" s="36">
        <v>10</v>
      </c>
      <c r="B21" s="85"/>
      <c r="C21" s="81"/>
      <c r="D21" s="83"/>
      <c r="E21" s="51">
        <f t="shared" si="0"/>
        <v>0</v>
      </c>
      <c r="F21" s="81"/>
      <c r="G21" s="52" t="e">
        <f t="shared" si="1"/>
        <v>#REF!</v>
      </c>
      <c r="H21" s="51" t="e">
        <f t="shared" si="2"/>
        <v>#REF!</v>
      </c>
      <c r="I21" s="81"/>
      <c r="J21" s="52" t="e">
        <f t="shared" si="3"/>
        <v>#REF!</v>
      </c>
      <c r="K21" s="51" t="e">
        <f t="shared" si="4"/>
        <v>#REF!</v>
      </c>
      <c r="L21" s="81"/>
      <c r="M21" s="52" t="e">
        <f t="shared" si="5"/>
        <v>#REF!</v>
      </c>
      <c r="N21" s="51" t="e">
        <f t="shared" si="6"/>
        <v>#REF!</v>
      </c>
      <c r="O21" s="81"/>
      <c r="P21" s="52" t="e">
        <f t="shared" si="7"/>
        <v>#REF!</v>
      </c>
      <c r="Q21" s="51" t="e">
        <f t="shared" si="8"/>
        <v>#REF!</v>
      </c>
    </row>
    <row r="22" spans="1:17" ht="15">
      <c r="A22" s="53"/>
      <c r="B22" s="54" t="s">
        <v>31</v>
      </c>
      <c r="C22" s="55"/>
      <c r="D22" s="56"/>
      <c r="E22" s="57">
        <f>SUM(E12:E21)</f>
        <v>0</v>
      </c>
      <c r="F22" s="56"/>
      <c r="G22" s="56"/>
      <c r="H22" s="57" t="e">
        <f>SUM(H12:H21)</f>
        <v>#REF!</v>
      </c>
      <c r="I22" s="56"/>
      <c r="J22" s="56"/>
      <c r="K22" s="57" t="e">
        <f>SUM(K12:K21)</f>
        <v>#REF!</v>
      </c>
      <c r="L22" s="56"/>
      <c r="M22" s="56"/>
      <c r="N22" s="57" t="e">
        <f>SUM(N12:N21)</f>
        <v>#REF!</v>
      </c>
      <c r="O22" s="56"/>
      <c r="P22" s="56"/>
      <c r="Q22" s="57" t="e">
        <f>SUM(Q12:Q21)</f>
        <v>#REF!</v>
      </c>
    </row>
    <row r="23" spans="1:17" ht="15">
      <c r="A23" s="31"/>
      <c r="B23" s="31"/>
      <c r="C23" s="31"/>
      <c r="D23" s="31"/>
      <c r="E23" s="31"/>
      <c r="F23" s="31"/>
      <c r="G23" s="31"/>
      <c r="H23" s="31"/>
      <c r="I23" s="31"/>
      <c r="J23" s="31"/>
      <c r="K23" s="31"/>
      <c r="L23" s="31"/>
      <c r="M23" s="31"/>
      <c r="N23" s="31"/>
      <c r="O23" s="31"/>
      <c r="P23" s="31"/>
      <c r="Q23" s="31"/>
    </row>
    <row r="24" spans="1:17" ht="15">
      <c r="A24" s="31"/>
      <c r="B24" s="31"/>
      <c r="C24" s="31"/>
      <c r="D24" s="31"/>
      <c r="E24" s="31"/>
      <c r="F24" s="31"/>
      <c r="G24" s="31"/>
      <c r="H24" s="31"/>
      <c r="I24" s="31"/>
      <c r="J24" s="31"/>
      <c r="K24" s="31"/>
      <c r="L24" s="31"/>
      <c r="M24" s="31"/>
      <c r="N24" s="31"/>
      <c r="O24" s="31"/>
      <c r="P24" s="31"/>
      <c r="Q24" s="31"/>
    </row>
    <row r="25" spans="1:17" ht="15">
      <c r="A25" s="58">
        <v>65100</v>
      </c>
      <c r="B25" s="58" t="s">
        <v>46</v>
      </c>
      <c r="C25" s="58"/>
      <c r="D25" s="58"/>
      <c r="E25" s="59"/>
      <c r="F25" s="58"/>
      <c r="G25" s="58"/>
      <c r="H25" s="59"/>
      <c r="I25" s="58"/>
      <c r="J25" s="58"/>
      <c r="K25" s="59"/>
      <c r="L25" s="58"/>
      <c r="M25" s="58"/>
      <c r="N25" s="59"/>
      <c r="O25" s="58"/>
      <c r="P25" s="58"/>
      <c r="Q25" s="59"/>
    </row>
    <row r="26" spans="1:17" ht="15">
      <c r="A26" s="58">
        <v>65200</v>
      </c>
      <c r="B26" s="58" t="s">
        <v>47</v>
      </c>
      <c r="C26" s="58"/>
      <c r="D26" s="58"/>
      <c r="E26" s="59"/>
      <c r="F26" s="58"/>
      <c r="G26" s="58"/>
      <c r="H26" s="59"/>
      <c r="I26" s="58"/>
      <c r="J26" s="58"/>
      <c r="K26" s="59"/>
      <c r="L26" s="58"/>
      <c r="M26" s="58"/>
      <c r="N26" s="59"/>
      <c r="O26" s="58"/>
      <c r="P26" s="58"/>
      <c r="Q26" s="59"/>
    </row>
  </sheetData>
  <sheetProtection/>
  <printOptions/>
  <pageMargins left="0.5" right="0.25" top="0.75" bottom="0.75"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53"/>
    <pageSetUpPr fitToPage="1"/>
  </sheetPr>
  <dimension ref="A1:N119"/>
  <sheetViews>
    <sheetView zoomScalePageLayoutView="0" workbookViewId="0" topLeftCell="A79">
      <selection activeCell="A1" sqref="A1"/>
    </sheetView>
  </sheetViews>
  <sheetFormatPr defaultColWidth="8.88671875" defaultRowHeight="15"/>
  <cols>
    <col min="2" max="2" width="22.4453125" style="0" customWidth="1"/>
    <col min="3" max="3" width="11.10546875" style="0" bestFit="1" customWidth="1"/>
    <col min="4" max="4" width="10.99609375" style="0" bestFit="1" customWidth="1"/>
    <col min="5" max="5" width="8.99609375" style="0" customWidth="1"/>
    <col min="6" max="6" width="10.99609375" style="0" bestFit="1" customWidth="1"/>
    <col min="8" max="8" width="12.4453125" style="0" bestFit="1" customWidth="1"/>
    <col min="10" max="10" width="20.99609375" style="0" customWidth="1"/>
  </cols>
  <sheetData>
    <row r="1" spans="1:10" ht="15">
      <c r="A1" s="69" t="e">
        <f>+#REF!</f>
        <v>#REF!</v>
      </c>
      <c r="B1" s="698" t="e">
        <f>+#REF!</f>
        <v>#REF!</v>
      </c>
      <c r="C1" s="698"/>
      <c r="D1" s="698"/>
      <c r="E1" s="69"/>
      <c r="G1" s="31"/>
      <c r="H1" s="31" t="s">
        <v>150</v>
      </c>
      <c r="I1" s="31"/>
      <c r="J1" s="31" t="s">
        <v>125</v>
      </c>
    </row>
    <row r="2" spans="1:10" ht="15">
      <c r="A2" s="69" t="e">
        <f>+#REF!</f>
        <v>#REF!</v>
      </c>
      <c r="B2" s="69" t="e">
        <f>+#REF!</f>
        <v>#REF!</v>
      </c>
      <c r="C2" s="69"/>
      <c r="E2" s="69"/>
      <c r="G2" s="31"/>
      <c r="H2" s="105" t="e">
        <f>SUM(H103:H107)</f>
        <v>#REF!</v>
      </c>
      <c r="I2" s="31"/>
      <c r="J2" s="31" t="s">
        <v>126</v>
      </c>
    </row>
    <row r="3" spans="1:10" ht="15">
      <c r="A3" s="69" t="e">
        <f>+#REF!</f>
        <v>#REF!</v>
      </c>
      <c r="B3" s="86" t="e">
        <f>+#REF!</f>
        <v>#REF!</v>
      </c>
      <c r="C3" s="69"/>
      <c r="D3" s="69"/>
      <c r="E3" s="69"/>
      <c r="F3" s="69"/>
      <c r="G3" s="31"/>
      <c r="H3" s="31"/>
      <c r="I3" s="31"/>
      <c r="J3" s="88" t="s">
        <v>127</v>
      </c>
    </row>
    <row r="4" spans="1:10" ht="15">
      <c r="A4" s="69" t="e">
        <f>+#REF!</f>
        <v>#REF!</v>
      </c>
      <c r="B4" s="86" t="e">
        <f>+#REF!</f>
        <v>#REF!</v>
      </c>
      <c r="C4" s="69"/>
      <c r="D4" s="69"/>
      <c r="E4" s="69"/>
      <c r="F4" s="69"/>
      <c r="G4" s="31"/>
      <c r="H4" s="31"/>
      <c r="I4" s="31"/>
      <c r="J4" s="88"/>
    </row>
    <row r="5" spans="1:10" ht="16.5" thickBot="1">
      <c r="A5" s="69"/>
      <c r="B5" s="69"/>
      <c r="C5" s="70" t="s">
        <v>52</v>
      </c>
      <c r="D5" s="71" t="s">
        <v>53</v>
      </c>
      <c r="E5" s="70" t="s">
        <v>54</v>
      </c>
      <c r="F5" s="71" t="s">
        <v>55</v>
      </c>
      <c r="G5" s="70" t="s">
        <v>56</v>
      </c>
      <c r="H5" s="70" t="s">
        <v>124</v>
      </c>
      <c r="I5" s="31"/>
      <c r="J5" s="88" t="s">
        <v>128</v>
      </c>
    </row>
    <row r="6" spans="1:10" ht="15.75" thickTop="1">
      <c r="A6" s="67">
        <v>51000</v>
      </c>
      <c r="B6" s="67" t="s">
        <v>82</v>
      </c>
      <c r="C6" s="72" t="e">
        <f aca="true" t="shared" si="0" ref="C6:H6">-C18</f>
        <v>#REF!</v>
      </c>
      <c r="D6" s="72" t="e">
        <f t="shared" si="0"/>
        <v>#REF!</v>
      </c>
      <c r="E6" s="72" t="e">
        <f t="shared" si="0"/>
        <v>#REF!</v>
      </c>
      <c r="F6" s="72" t="e">
        <f t="shared" si="0"/>
        <v>#REF!</v>
      </c>
      <c r="G6" s="72" t="e">
        <f t="shared" si="0"/>
        <v>#REF!</v>
      </c>
      <c r="H6" s="72" t="e">
        <f t="shared" si="0"/>
        <v>#REF!</v>
      </c>
      <c r="I6" s="31"/>
      <c r="J6" s="88" t="s">
        <v>129</v>
      </c>
    </row>
    <row r="7" spans="1:10" ht="15">
      <c r="A7" s="67">
        <v>57000</v>
      </c>
      <c r="B7" s="67" t="s">
        <v>83</v>
      </c>
      <c r="C7" s="72">
        <f aca="true" t="shared" si="1" ref="C7:H7">-C22</f>
        <v>0</v>
      </c>
      <c r="D7" s="72">
        <f t="shared" si="1"/>
        <v>0</v>
      </c>
      <c r="E7" s="72">
        <f t="shared" si="1"/>
        <v>0</v>
      </c>
      <c r="F7" s="72">
        <f t="shared" si="1"/>
        <v>0</v>
      </c>
      <c r="G7" s="72">
        <f t="shared" si="1"/>
        <v>0</v>
      </c>
      <c r="H7" s="72">
        <f t="shared" si="1"/>
        <v>0</v>
      </c>
      <c r="I7" s="31"/>
      <c r="J7" s="31" t="s">
        <v>130</v>
      </c>
    </row>
    <row r="8" spans="1:10" ht="15">
      <c r="A8" s="67">
        <v>59100</v>
      </c>
      <c r="B8" s="67" t="s">
        <v>84</v>
      </c>
      <c r="C8" s="72" t="e">
        <f aca="true" t="shared" si="2" ref="C8:H9">-C20</f>
        <v>#REF!</v>
      </c>
      <c r="D8" s="72" t="e">
        <f t="shared" si="2"/>
        <v>#REF!</v>
      </c>
      <c r="E8" s="72" t="e">
        <f t="shared" si="2"/>
        <v>#REF!</v>
      </c>
      <c r="F8" s="72" t="e">
        <f t="shared" si="2"/>
        <v>#REF!</v>
      </c>
      <c r="G8" s="72" t="e">
        <f t="shared" si="2"/>
        <v>#REF!</v>
      </c>
      <c r="H8" s="72" t="e">
        <f t="shared" si="2"/>
        <v>#REF!</v>
      </c>
      <c r="I8" s="31"/>
      <c r="J8" s="31"/>
    </row>
    <row r="9" spans="1:10" ht="15">
      <c r="A9" s="67">
        <v>59200</v>
      </c>
      <c r="B9" s="67" t="s">
        <v>121</v>
      </c>
      <c r="C9" s="72" t="e">
        <f t="shared" si="2"/>
        <v>#REF!</v>
      </c>
      <c r="D9" s="72" t="e">
        <f t="shared" si="2"/>
        <v>#REF!</v>
      </c>
      <c r="E9" s="72" t="e">
        <f t="shared" si="2"/>
        <v>#REF!</v>
      </c>
      <c r="F9" s="72" t="e">
        <f t="shared" si="2"/>
        <v>#REF!</v>
      </c>
      <c r="G9" s="72" t="e">
        <f t="shared" si="2"/>
        <v>#REF!</v>
      </c>
      <c r="H9" s="72" t="e">
        <f t="shared" si="2"/>
        <v>#REF!</v>
      </c>
      <c r="I9" s="31"/>
      <c r="J9" s="31"/>
    </row>
    <row r="10" spans="1:8" ht="15.75" thickBot="1">
      <c r="A10" s="97">
        <v>59198</v>
      </c>
      <c r="B10" s="97" t="s">
        <v>132</v>
      </c>
      <c r="C10" s="317">
        <f aca="true" t="shared" si="3" ref="C10:H10">-C23</f>
        <v>0</v>
      </c>
      <c r="D10" s="317">
        <f t="shared" si="3"/>
        <v>0</v>
      </c>
      <c r="E10" s="317">
        <f t="shared" si="3"/>
        <v>0</v>
      </c>
      <c r="F10" s="317">
        <f t="shared" si="3"/>
        <v>0</v>
      </c>
      <c r="G10" s="317">
        <f t="shared" si="3"/>
        <v>0</v>
      </c>
      <c r="H10" s="317">
        <f t="shared" si="3"/>
        <v>0</v>
      </c>
    </row>
    <row r="11" spans="1:10" ht="15">
      <c r="A11" s="67"/>
      <c r="B11" s="67"/>
      <c r="C11" s="72"/>
      <c r="D11" s="73"/>
      <c r="E11" s="72"/>
      <c r="F11" s="73"/>
      <c r="G11" s="68"/>
      <c r="H11" s="63"/>
      <c r="I11" s="31"/>
      <c r="J11" s="31"/>
    </row>
    <row r="12" spans="1:14" ht="15">
      <c r="A12" s="67">
        <v>61100</v>
      </c>
      <c r="B12" s="67" t="s">
        <v>85</v>
      </c>
      <c r="C12" s="73" t="e">
        <f>+C27+C28</f>
        <v>#REF!</v>
      </c>
      <c r="D12" s="73" t="e">
        <f>+D27+D28</f>
        <v>#REF!</v>
      </c>
      <c r="E12" s="73" t="e">
        <f>+E27+E28</f>
        <v>#REF!</v>
      </c>
      <c r="F12" s="73" t="e">
        <f>+F27+F28</f>
        <v>#REF!</v>
      </c>
      <c r="G12" s="73" t="e">
        <f>+G27+G28</f>
        <v>#REF!</v>
      </c>
      <c r="H12" s="1" t="e">
        <f aca="true" t="shared" si="4" ref="H12:H17">SUM(C12:G12)</f>
        <v>#REF!</v>
      </c>
      <c r="I12" s="31"/>
      <c r="J12" s="31" t="e">
        <f>+C12+C13</f>
        <v>#REF!</v>
      </c>
      <c r="K12" s="31" t="e">
        <f>+D12+D13</f>
        <v>#REF!</v>
      </c>
      <c r="L12" s="31" t="e">
        <f>+E12+E13</f>
        <v>#REF!</v>
      </c>
      <c r="M12" s="31" t="e">
        <f>+F12+F13</f>
        <v>#REF!</v>
      </c>
      <c r="N12" s="31" t="e">
        <f>+G12+G13</f>
        <v>#REF!</v>
      </c>
    </row>
    <row r="13" spans="1:10" ht="15">
      <c r="A13" s="67">
        <v>62100</v>
      </c>
      <c r="B13" s="67" t="s">
        <v>87</v>
      </c>
      <c r="C13" s="79" t="e">
        <f>+C30+C31+C32</f>
        <v>#REF!</v>
      </c>
      <c r="D13" s="79" t="e">
        <f>+D30+D31+D32</f>
        <v>#REF!</v>
      </c>
      <c r="E13" s="79" t="e">
        <f>+E30+E31+E32</f>
        <v>#REF!</v>
      </c>
      <c r="F13" s="79" t="e">
        <f>+F30+F31+F32</f>
        <v>#REF!</v>
      </c>
      <c r="G13" s="79" t="e">
        <f>+G30+G31+G32</f>
        <v>#REF!</v>
      </c>
      <c r="H13" s="1" t="e">
        <f t="shared" si="4"/>
        <v>#REF!</v>
      </c>
      <c r="I13" s="31"/>
      <c r="J13" s="31"/>
    </row>
    <row r="14" spans="1:10" ht="15">
      <c r="A14" s="67">
        <v>64100</v>
      </c>
      <c r="B14" s="67" t="s">
        <v>90</v>
      </c>
      <c r="C14" s="79">
        <f>+C34</f>
        <v>0</v>
      </c>
      <c r="D14" s="79">
        <f>+D34</f>
        <v>0</v>
      </c>
      <c r="E14" s="79">
        <f>+E34</f>
        <v>0</v>
      </c>
      <c r="F14" s="79">
        <f>+F34</f>
        <v>0</v>
      </c>
      <c r="G14" s="79">
        <f>+G34</f>
        <v>0</v>
      </c>
      <c r="H14" s="1">
        <f t="shared" si="4"/>
        <v>0</v>
      </c>
      <c r="I14" s="31"/>
      <c r="J14" s="31"/>
    </row>
    <row r="15" spans="1:10" ht="15">
      <c r="A15" s="67">
        <v>67100</v>
      </c>
      <c r="B15" s="67" t="s">
        <v>48</v>
      </c>
      <c r="C15" s="79" t="e">
        <f>+C47+C48</f>
        <v>#REF!</v>
      </c>
      <c r="D15" s="79" t="e">
        <f>+D47+D48</f>
        <v>#REF!</v>
      </c>
      <c r="E15" s="79" t="e">
        <f>+E47+E48</f>
        <v>#REF!</v>
      </c>
      <c r="F15" s="79" t="e">
        <f>+F47+F48</f>
        <v>#REF!</v>
      </c>
      <c r="G15" s="79" t="e">
        <f>+G47+G48</f>
        <v>#REF!</v>
      </c>
      <c r="H15" s="1" t="e">
        <f t="shared" si="4"/>
        <v>#REF!</v>
      </c>
      <c r="I15" s="31"/>
      <c r="J15" s="31"/>
    </row>
    <row r="16" spans="1:10" ht="15">
      <c r="A16" s="67">
        <v>76900</v>
      </c>
      <c r="B16" s="67" t="s">
        <v>75</v>
      </c>
      <c r="C16" s="79" t="e">
        <f>+C108-(C12+C13+C14+C15+C17)</f>
        <v>#REF!</v>
      </c>
      <c r="D16" s="79" t="e">
        <f>+D108-(D12+D13+D14+D15+D17)</f>
        <v>#REF!</v>
      </c>
      <c r="E16" s="79" t="e">
        <f>+E108-(E12+E13+E14+E15+E17)</f>
        <v>#REF!</v>
      </c>
      <c r="F16" s="79" t="e">
        <f>+F108-(F12+F13+F14+F15+F17)</f>
        <v>#REF!</v>
      </c>
      <c r="G16" s="79" t="e">
        <f>+G108-(G12+G13+G14+G15+G17)</f>
        <v>#REF!</v>
      </c>
      <c r="H16" s="1" t="e">
        <f t="shared" si="4"/>
        <v>#REF!</v>
      </c>
      <c r="I16" s="31"/>
      <c r="J16" s="31"/>
    </row>
    <row r="17" spans="1:10" ht="15">
      <c r="A17" s="67">
        <v>80100</v>
      </c>
      <c r="B17" s="67" t="s">
        <v>50</v>
      </c>
      <c r="C17" s="95" t="e">
        <f>+C103+C104</f>
        <v>#REF!</v>
      </c>
      <c r="D17" s="95" t="e">
        <f>+D103+D104</f>
        <v>#REF!</v>
      </c>
      <c r="E17" s="95" t="e">
        <f>+E103+E104</f>
        <v>#REF!</v>
      </c>
      <c r="F17" s="95" t="e">
        <f>+F103+F104</f>
        <v>#REF!</v>
      </c>
      <c r="G17" s="95" t="e">
        <f>+G103+G104</f>
        <v>#REF!</v>
      </c>
      <c r="H17" s="96" t="e">
        <f t="shared" si="4"/>
        <v>#REF!</v>
      </c>
      <c r="I17" s="31"/>
      <c r="J17" s="31"/>
    </row>
    <row r="18" spans="1:10" ht="15">
      <c r="A18" s="67"/>
      <c r="B18" s="67" t="s">
        <v>119</v>
      </c>
      <c r="C18" s="79" t="e">
        <f>SUM(C12:C17)</f>
        <v>#REF!</v>
      </c>
      <c r="D18" s="79" t="e">
        <f>SUM(D12:D17)</f>
        <v>#REF!</v>
      </c>
      <c r="E18" s="79" t="e">
        <f>SUM(E12:E17)</f>
        <v>#REF!</v>
      </c>
      <c r="F18" s="79" t="e">
        <f>SUM(F12:F17)</f>
        <v>#REF!</v>
      </c>
      <c r="G18" s="79" t="e">
        <f>SUM(G12:G17)</f>
        <v>#REF!</v>
      </c>
      <c r="H18" s="1" t="e">
        <f>SUM(C18:G18)</f>
        <v>#REF!</v>
      </c>
      <c r="I18" s="31"/>
      <c r="J18" s="31"/>
    </row>
    <row r="19" spans="1:10" ht="15">
      <c r="A19" s="67"/>
      <c r="B19" s="67"/>
      <c r="C19" s="79"/>
      <c r="D19" s="79"/>
      <c r="E19" s="79"/>
      <c r="F19" s="79"/>
      <c r="G19" s="79"/>
      <c r="H19" s="1"/>
      <c r="I19" s="31"/>
      <c r="J19" s="31"/>
    </row>
    <row r="20" spans="1:10" ht="15">
      <c r="A20" s="67">
        <v>90100</v>
      </c>
      <c r="B20" s="67" t="s">
        <v>120</v>
      </c>
      <c r="C20" s="79" t="e">
        <f aca="true" t="shared" si="5" ref="C20:G23">+C111</f>
        <v>#REF!</v>
      </c>
      <c r="D20" s="79" t="e">
        <f t="shared" si="5"/>
        <v>#REF!</v>
      </c>
      <c r="E20" s="79" t="e">
        <f t="shared" si="5"/>
        <v>#REF!</v>
      </c>
      <c r="F20" s="79" t="e">
        <f t="shared" si="5"/>
        <v>#REF!</v>
      </c>
      <c r="G20" s="79" t="e">
        <f t="shared" si="5"/>
        <v>#REF!</v>
      </c>
      <c r="H20" s="1" t="e">
        <f>SUM(C20:G20)</f>
        <v>#REF!</v>
      </c>
      <c r="I20" s="31"/>
      <c r="J20" s="31"/>
    </row>
    <row r="21" spans="1:10" ht="15">
      <c r="A21" s="67">
        <v>90200</v>
      </c>
      <c r="B21" s="67" t="s">
        <v>121</v>
      </c>
      <c r="C21" s="79" t="e">
        <f t="shared" si="5"/>
        <v>#REF!</v>
      </c>
      <c r="D21" s="79" t="e">
        <f t="shared" si="5"/>
        <v>#REF!</v>
      </c>
      <c r="E21" s="79" t="e">
        <f t="shared" si="5"/>
        <v>#REF!</v>
      </c>
      <c r="F21" s="79" t="e">
        <f t="shared" si="5"/>
        <v>#REF!</v>
      </c>
      <c r="G21" s="79" t="e">
        <f t="shared" si="5"/>
        <v>#REF!</v>
      </c>
      <c r="H21" s="1" t="e">
        <f>SUM(C21:G21)</f>
        <v>#REF!</v>
      </c>
      <c r="I21" s="31"/>
      <c r="J21" s="31"/>
    </row>
    <row r="22" spans="1:10" ht="15">
      <c r="A22" s="67">
        <v>90300</v>
      </c>
      <c r="B22" s="67" t="s">
        <v>83</v>
      </c>
      <c r="C22" s="79">
        <f t="shared" si="5"/>
        <v>0</v>
      </c>
      <c r="D22" s="79">
        <f t="shared" si="5"/>
        <v>0</v>
      </c>
      <c r="E22" s="79">
        <f t="shared" si="5"/>
        <v>0</v>
      </c>
      <c r="F22" s="79">
        <f t="shared" si="5"/>
        <v>0</v>
      </c>
      <c r="G22" s="79">
        <f t="shared" si="5"/>
        <v>0</v>
      </c>
      <c r="H22" s="1">
        <f>SUM(C22:G22)</f>
        <v>0</v>
      </c>
      <c r="I22" s="31"/>
      <c r="J22" s="31"/>
    </row>
    <row r="23" spans="1:10" ht="15">
      <c r="A23" s="67">
        <v>90198</v>
      </c>
      <c r="B23" s="67" t="s">
        <v>132</v>
      </c>
      <c r="C23" s="95">
        <f t="shared" si="5"/>
        <v>0</v>
      </c>
      <c r="D23" s="95">
        <f t="shared" si="5"/>
        <v>0</v>
      </c>
      <c r="E23" s="95">
        <f t="shared" si="5"/>
        <v>0</v>
      </c>
      <c r="F23" s="95">
        <f t="shared" si="5"/>
        <v>0</v>
      </c>
      <c r="G23" s="95">
        <f t="shared" si="5"/>
        <v>0</v>
      </c>
      <c r="H23" s="96">
        <f>SUM(C23:G23)</f>
        <v>0</v>
      </c>
      <c r="I23" s="31"/>
      <c r="J23" s="31"/>
    </row>
    <row r="24" spans="1:10" ht="15">
      <c r="A24" s="67"/>
      <c r="B24" s="67" t="s">
        <v>122</v>
      </c>
      <c r="C24" s="79" t="e">
        <f>SUM(C18:C21)</f>
        <v>#REF!</v>
      </c>
      <c r="D24" s="79" t="e">
        <f>SUM(D18:D21)</f>
        <v>#REF!</v>
      </c>
      <c r="E24" s="79" t="e">
        <f>SUM(E18:E21)</f>
        <v>#REF!</v>
      </c>
      <c r="F24" s="79" t="e">
        <f>SUM(F18:F21)</f>
        <v>#REF!</v>
      </c>
      <c r="G24" s="79" t="e">
        <f>SUM(G18:G21)</f>
        <v>#REF!</v>
      </c>
      <c r="H24" s="1" t="e">
        <f>SUM(C24:G24)</f>
        <v>#REF!</v>
      </c>
      <c r="I24" s="79" t="e">
        <f>+#REF!</f>
        <v>#REF!</v>
      </c>
      <c r="J24" s="31"/>
    </row>
    <row r="25" spans="1:10" ht="15">
      <c r="A25" s="67"/>
      <c r="B25" s="67"/>
      <c r="C25" s="72"/>
      <c r="D25" s="73"/>
      <c r="E25" s="72"/>
      <c r="F25" s="73"/>
      <c r="G25" s="68"/>
      <c r="H25" s="63"/>
      <c r="I25" s="31"/>
      <c r="J25" s="31"/>
    </row>
    <row r="26" spans="1:10" ht="15">
      <c r="A26" s="67"/>
      <c r="B26" s="67"/>
      <c r="C26" s="72"/>
      <c r="D26" s="73"/>
      <c r="E26" s="72"/>
      <c r="F26" s="73"/>
      <c r="G26" s="68"/>
      <c r="H26" s="63"/>
      <c r="I26" s="31"/>
      <c r="J26" s="31"/>
    </row>
    <row r="27" spans="1:10" ht="15">
      <c r="A27" s="67">
        <v>61100</v>
      </c>
      <c r="B27" s="67" t="s">
        <v>85</v>
      </c>
      <c r="C27" s="76" t="e">
        <f>ROUND(+#REF!*$I27,0)</f>
        <v>#REF!</v>
      </c>
      <c r="D27" s="77" t="e">
        <f>ROUND(+#REF!*$I27,0)</f>
        <v>#REF!</v>
      </c>
      <c r="E27" s="76" t="e">
        <f>ROUND(+#REF!*I27,0)</f>
        <v>#REF!</v>
      </c>
      <c r="F27" s="76" t="e">
        <f>ROUND(+#REF!*I27,0)</f>
        <v>#REF!</v>
      </c>
      <c r="G27" s="78" t="e">
        <f>ROUND(+#REF!*I27,0)</f>
        <v>#REF!</v>
      </c>
      <c r="H27" s="1"/>
      <c r="I27" s="63">
        <v>0.92</v>
      </c>
      <c r="J27" s="31"/>
    </row>
    <row r="28" spans="1:10" ht="15">
      <c r="A28" s="67">
        <v>61200</v>
      </c>
      <c r="B28" s="67" t="s">
        <v>86</v>
      </c>
      <c r="C28" s="76" t="e">
        <f>ROUND(+#REF!*$I28,0)</f>
        <v>#REF!</v>
      </c>
      <c r="D28" s="77" t="e">
        <f>ROUND(+#REF!*$I28,0)</f>
        <v>#REF!</v>
      </c>
      <c r="E28" s="76" t="e">
        <f>ROUND(+#REF!*I28,0)</f>
        <v>#REF!</v>
      </c>
      <c r="F28" s="76" t="e">
        <f>ROUND(+#REF!*I28,0)</f>
        <v>#REF!</v>
      </c>
      <c r="G28" s="78" t="e">
        <f>ROUND(+#REF!*I28,0)</f>
        <v>#REF!</v>
      </c>
      <c r="H28" s="63"/>
      <c r="I28" s="31">
        <v>0.08</v>
      </c>
      <c r="J28" s="31"/>
    </row>
    <row r="29" spans="1:10" ht="15">
      <c r="A29" s="67"/>
      <c r="B29" s="67"/>
      <c r="C29" s="72"/>
      <c r="D29" s="73"/>
      <c r="E29" s="72"/>
      <c r="F29" s="73"/>
      <c r="G29" s="68"/>
      <c r="H29" s="63"/>
      <c r="I29" s="31"/>
      <c r="J29" s="31"/>
    </row>
    <row r="30" spans="1:10" ht="15">
      <c r="A30" s="67">
        <v>62100</v>
      </c>
      <c r="B30" s="67" t="s">
        <v>87</v>
      </c>
      <c r="C30" s="77" t="e">
        <f>ROUND(+#REF!*I30,0)</f>
        <v>#REF!</v>
      </c>
      <c r="D30" s="77" t="e">
        <f>ROUND(+#REF!*I30,0)</f>
        <v>#REF!</v>
      </c>
      <c r="E30" s="77" t="e">
        <f>ROUND(+#REF!*I30,0)</f>
        <v>#REF!</v>
      </c>
      <c r="F30" s="77" t="e">
        <f>ROUND(+#REF!*I30,0)</f>
        <v>#REF!</v>
      </c>
      <c r="G30" s="77" t="e">
        <f>ROUND(+#REF!*I30,0)</f>
        <v>#REF!</v>
      </c>
      <c r="H30" s="63"/>
      <c r="I30" s="31">
        <v>0.92</v>
      </c>
      <c r="J30" s="31"/>
    </row>
    <row r="31" spans="1:10" ht="15">
      <c r="A31" s="67">
        <v>62200</v>
      </c>
      <c r="B31" s="67" t="s">
        <v>88</v>
      </c>
      <c r="C31" s="77" t="e">
        <f>ROUND(+#REF!*I31,0)</f>
        <v>#REF!</v>
      </c>
      <c r="D31" s="77" t="e">
        <f>ROUND(+#REF!*I31,0)</f>
        <v>#REF!</v>
      </c>
      <c r="E31" s="77" t="e">
        <f>ROUND(+#REF!*I31,0)</f>
        <v>#REF!</v>
      </c>
      <c r="F31" s="77" t="e">
        <f>ROUND(+#REF!*I31,0)</f>
        <v>#REF!</v>
      </c>
      <c r="G31" s="77" t="e">
        <f>ROUND(+#REF!*I31,0)</f>
        <v>#REF!</v>
      </c>
      <c r="H31" s="63"/>
      <c r="I31" s="31">
        <v>0.05</v>
      </c>
      <c r="J31" s="31"/>
    </row>
    <row r="32" spans="1:10" ht="15">
      <c r="A32" s="67">
        <v>62300</v>
      </c>
      <c r="B32" s="67" t="s">
        <v>89</v>
      </c>
      <c r="C32" s="77" t="e">
        <f>ROUND(+#REF!*I32,0)</f>
        <v>#REF!</v>
      </c>
      <c r="D32" s="77" t="e">
        <f>ROUND(+#REF!*I32,0)-1</f>
        <v>#REF!</v>
      </c>
      <c r="E32" s="77" t="e">
        <f>ROUND(+#REF!*I32,0)</f>
        <v>#REF!</v>
      </c>
      <c r="F32" s="77" t="e">
        <f>ROUND(+#REF!*I32,0)+1</f>
        <v>#REF!</v>
      </c>
      <c r="G32" s="77" t="e">
        <f>ROUND(+#REF!*I32,0)</f>
        <v>#REF!</v>
      </c>
      <c r="H32" s="63"/>
      <c r="I32" s="31">
        <v>0.03</v>
      </c>
      <c r="J32" s="31"/>
    </row>
    <row r="33" spans="1:10" ht="15">
      <c r="A33" s="67"/>
      <c r="B33" s="67"/>
      <c r="C33" s="72"/>
      <c r="D33" s="73"/>
      <c r="E33" s="72"/>
      <c r="F33" s="73"/>
      <c r="G33" s="68"/>
      <c r="H33" s="63"/>
      <c r="I33" s="31"/>
      <c r="J33" s="31"/>
    </row>
    <row r="34" spans="1:10" ht="15">
      <c r="A34" s="67">
        <v>64100</v>
      </c>
      <c r="B34" s="67" t="s">
        <v>90</v>
      </c>
      <c r="C34" s="72">
        <f>+Consultants!E22</f>
        <v>0</v>
      </c>
      <c r="D34" s="73">
        <f>+Consultants!H22</f>
        <v>0</v>
      </c>
      <c r="E34" s="72">
        <f>+Consultants!K22</f>
        <v>0</v>
      </c>
      <c r="F34" s="73">
        <f>+Consultants!N22</f>
        <v>0</v>
      </c>
      <c r="G34" s="68">
        <f>+Consultants!Q22</f>
        <v>0</v>
      </c>
      <c r="H34" s="63"/>
      <c r="I34" s="31"/>
      <c r="J34" s="31"/>
    </row>
    <row r="35" spans="1:10" ht="15" customHeight="1">
      <c r="A35" s="67"/>
      <c r="B35" s="67"/>
      <c r="C35" s="72"/>
      <c r="D35" s="73"/>
      <c r="E35" s="72"/>
      <c r="F35" s="73"/>
      <c r="G35" s="68"/>
      <c r="H35" s="63"/>
      <c r="I35" s="31"/>
      <c r="J35" s="31"/>
    </row>
    <row r="36" spans="1:10" ht="15" customHeight="1">
      <c r="A36" s="67">
        <v>65100</v>
      </c>
      <c r="B36" s="67" t="s">
        <v>91</v>
      </c>
      <c r="C36" s="72">
        <f>+Supplies!E25</f>
        <v>0</v>
      </c>
      <c r="D36" s="73">
        <f>+Supplies!H25</f>
        <v>0</v>
      </c>
      <c r="E36" s="72">
        <f>+Supplies!K25</f>
        <v>0</v>
      </c>
      <c r="F36" s="73">
        <f>+Supplies!N25</f>
        <v>0</v>
      </c>
      <c r="G36" s="68">
        <f>+Supplies!Q25</f>
        <v>0</v>
      </c>
      <c r="H36" s="63"/>
      <c r="I36" s="31"/>
      <c r="J36" s="31"/>
    </row>
    <row r="37" spans="1:10" ht="15" customHeight="1">
      <c r="A37" s="67">
        <v>65200</v>
      </c>
      <c r="B37" s="67" t="s">
        <v>92</v>
      </c>
      <c r="C37" s="72">
        <f>+Supplies!E26</f>
        <v>0</v>
      </c>
      <c r="D37" s="73">
        <f>+Supplies!H26</f>
        <v>0</v>
      </c>
      <c r="E37" s="72">
        <f>+Supplies!K26</f>
        <v>0</v>
      </c>
      <c r="F37" s="73">
        <f>+Supplies!N26</f>
        <v>0</v>
      </c>
      <c r="G37" s="68">
        <f>+Supplies!Q26</f>
        <v>0</v>
      </c>
      <c r="H37" s="63"/>
      <c r="I37" s="31"/>
      <c r="J37" s="31"/>
    </row>
    <row r="38" spans="1:10" ht="15" customHeight="1">
      <c r="A38" s="67">
        <v>65800</v>
      </c>
      <c r="B38" s="67" t="s">
        <v>93</v>
      </c>
      <c r="C38" s="72" t="e">
        <f>+#REF!</f>
        <v>#REF!</v>
      </c>
      <c r="D38" s="72" t="e">
        <f>+#REF!</f>
        <v>#REF!</v>
      </c>
      <c r="E38" s="72" t="e">
        <f>+#REF!</f>
        <v>#REF!</v>
      </c>
      <c r="F38" s="72" t="e">
        <f>+#REF!</f>
        <v>#REF!</v>
      </c>
      <c r="G38" s="72" t="e">
        <f>+#REF!</f>
        <v>#REF!</v>
      </c>
      <c r="H38" s="63"/>
      <c r="I38" s="31"/>
      <c r="J38" s="31"/>
    </row>
    <row r="39" spans="1:10" ht="15" customHeight="1">
      <c r="A39" s="67">
        <v>65900</v>
      </c>
      <c r="B39" s="67" t="s">
        <v>61</v>
      </c>
      <c r="C39" s="72" t="e">
        <f>+#REF!</f>
        <v>#REF!</v>
      </c>
      <c r="D39" s="72" t="e">
        <f>+#REF!</f>
        <v>#REF!</v>
      </c>
      <c r="E39" s="72" t="e">
        <f>+#REF!</f>
        <v>#REF!</v>
      </c>
      <c r="F39" s="72" t="e">
        <f>+#REF!</f>
        <v>#REF!</v>
      </c>
      <c r="G39" s="72" t="e">
        <f>+#REF!</f>
        <v>#REF!</v>
      </c>
      <c r="H39" s="63"/>
      <c r="I39" s="31"/>
      <c r="J39" s="31"/>
    </row>
    <row r="40" spans="1:10" ht="15" customHeight="1">
      <c r="A40" s="67"/>
      <c r="B40" s="67"/>
      <c r="C40" s="72"/>
      <c r="D40" s="73"/>
      <c r="E40" s="72"/>
      <c r="F40" s="73"/>
      <c r="G40" s="68"/>
      <c r="H40" s="63"/>
      <c r="I40" s="31"/>
      <c r="J40" s="31"/>
    </row>
    <row r="41" spans="1:10" ht="15">
      <c r="A41" s="67">
        <v>66100</v>
      </c>
      <c r="B41" s="67" t="s">
        <v>94</v>
      </c>
      <c r="C41" s="312" t="e">
        <f>+#REF!+#REF!</f>
        <v>#REF!</v>
      </c>
      <c r="D41" s="72" t="e">
        <f>+#REF!+#REF!</f>
        <v>#REF!</v>
      </c>
      <c r="E41" s="72" t="e">
        <f>+#REF!+#REF!</f>
        <v>#REF!</v>
      </c>
      <c r="F41" s="72" t="e">
        <f>+#REF!+#REF!</f>
        <v>#REF!</v>
      </c>
      <c r="G41" s="72" t="e">
        <f>+#REF!+#REF!</f>
        <v>#REF!</v>
      </c>
      <c r="H41" s="63"/>
      <c r="I41" s="31"/>
      <c r="J41" s="31"/>
    </row>
    <row r="42" spans="1:10" ht="15">
      <c r="A42" s="67">
        <v>66200</v>
      </c>
      <c r="B42" s="67" t="s">
        <v>95</v>
      </c>
      <c r="C42" s="72" t="e">
        <f>+#REF!</f>
        <v>#REF!</v>
      </c>
      <c r="D42" s="72" t="e">
        <f>+#REF!</f>
        <v>#REF!</v>
      </c>
      <c r="E42" s="72" t="e">
        <f>+#REF!</f>
        <v>#REF!</v>
      </c>
      <c r="F42" s="72" t="e">
        <f>+#REF!</f>
        <v>#REF!</v>
      </c>
      <c r="G42" s="72" t="e">
        <f>+#REF!</f>
        <v>#REF!</v>
      </c>
      <c r="H42" s="63"/>
      <c r="I42" s="31"/>
      <c r="J42" s="31"/>
    </row>
    <row r="43" spans="1:10" ht="15">
      <c r="A43" s="67">
        <v>66300</v>
      </c>
      <c r="B43" s="67" t="s">
        <v>96</v>
      </c>
      <c r="C43" s="72" t="e">
        <f>+#REF!</f>
        <v>#REF!</v>
      </c>
      <c r="D43" s="72" t="e">
        <f>+#REF!</f>
        <v>#REF!</v>
      </c>
      <c r="E43" s="72" t="e">
        <f>+#REF!</f>
        <v>#REF!</v>
      </c>
      <c r="F43" s="72" t="e">
        <f>+#REF!</f>
        <v>#REF!</v>
      </c>
      <c r="G43" s="72" t="e">
        <f>+#REF!</f>
        <v>#REF!</v>
      </c>
      <c r="H43" s="63"/>
      <c r="I43" s="31"/>
      <c r="J43" s="31"/>
    </row>
    <row r="44" spans="1:10" ht="15">
      <c r="A44" s="67">
        <v>66800</v>
      </c>
      <c r="B44" s="67" t="s">
        <v>97</v>
      </c>
      <c r="C44" s="72" t="e">
        <f>+#REF!</f>
        <v>#REF!</v>
      </c>
      <c r="D44" s="72" t="e">
        <f>+#REF!</f>
        <v>#REF!</v>
      </c>
      <c r="E44" s="72" t="e">
        <f>+#REF!</f>
        <v>#REF!</v>
      </c>
      <c r="F44" s="72" t="e">
        <f>+#REF!</f>
        <v>#REF!</v>
      </c>
      <c r="G44" s="72" t="e">
        <f>+#REF!</f>
        <v>#REF!</v>
      </c>
      <c r="H44" s="63"/>
      <c r="I44" s="31"/>
      <c r="J44" s="31"/>
    </row>
    <row r="45" spans="1:10" ht="15">
      <c r="A45" s="67">
        <v>66900</v>
      </c>
      <c r="B45" s="67" t="s">
        <v>57</v>
      </c>
      <c r="C45" s="72" t="e">
        <f>+#REF!</f>
        <v>#REF!</v>
      </c>
      <c r="D45" s="72" t="e">
        <f>+#REF!</f>
        <v>#REF!</v>
      </c>
      <c r="E45" s="72" t="e">
        <f>+#REF!</f>
        <v>#REF!</v>
      </c>
      <c r="F45" s="72" t="e">
        <f>+#REF!</f>
        <v>#REF!</v>
      </c>
      <c r="G45" s="72" t="e">
        <f>+#REF!</f>
        <v>#REF!</v>
      </c>
      <c r="H45" s="63"/>
      <c r="I45" s="31"/>
      <c r="J45" s="31"/>
    </row>
    <row r="46" spans="1:10" ht="15">
      <c r="A46" s="67"/>
      <c r="B46" s="67"/>
      <c r="C46" s="72"/>
      <c r="D46" s="73"/>
      <c r="E46" s="72"/>
      <c r="F46" s="73"/>
      <c r="G46" s="68"/>
      <c r="H46" s="63"/>
      <c r="I46" s="31"/>
      <c r="J46" s="31"/>
    </row>
    <row r="47" spans="1:10" ht="15">
      <c r="A47" s="67">
        <v>67100</v>
      </c>
      <c r="B47" s="67" t="s">
        <v>48</v>
      </c>
      <c r="C47" s="72" t="e">
        <f>+#REF!</f>
        <v>#REF!</v>
      </c>
      <c r="D47" s="73" t="e">
        <f>+#REF!</f>
        <v>#REF!</v>
      </c>
      <c r="E47" s="72" t="e">
        <f>+#REF!</f>
        <v>#REF!</v>
      </c>
      <c r="F47" s="73" t="e">
        <f>+#REF!</f>
        <v>#REF!</v>
      </c>
      <c r="G47" s="68" t="e">
        <f>+#REF!</f>
        <v>#REF!</v>
      </c>
      <c r="H47" s="63"/>
      <c r="I47" s="31"/>
      <c r="J47" s="31"/>
    </row>
    <row r="48" spans="1:10" ht="15">
      <c r="A48" s="67">
        <v>67200</v>
      </c>
      <c r="B48" s="67" t="s">
        <v>49</v>
      </c>
      <c r="C48" s="72" t="e">
        <f>+#REF!</f>
        <v>#REF!</v>
      </c>
      <c r="D48" s="73" t="e">
        <f>+#REF!</f>
        <v>#REF!</v>
      </c>
      <c r="E48" s="72" t="e">
        <f>+#REF!</f>
        <v>#REF!</v>
      </c>
      <c r="F48" s="73" t="e">
        <f>+#REF!</f>
        <v>#REF!</v>
      </c>
      <c r="G48" s="68" t="e">
        <f>+#REF!</f>
        <v>#REF!</v>
      </c>
      <c r="H48" s="63"/>
      <c r="I48" s="31"/>
      <c r="J48" s="31"/>
    </row>
    <row r="49" spans="1:10" ht="15">
      <c r="A49" s="67"/>
      <c r="B49" s="67"/>
      <c r="C49" s="72"/>
      <c r="D49" s="73"/>
      <c r="E49" s="72"/>
      <c r="F49" s="73"/>
      <c r="G49" s="68"/>
      <c r="H49" s="63"/>
      <c r="I49" s="31"/>
      <c r="J49" s="31"/>
    </row>
    <row r="50" spans="1:10" ht="15">
      <c r="A50" s="67">
        <v>68100</v>
      </c>
      <c r="B50" s="67" t="s">
        <v>59</v>
      </c>
      <c r="C50" s="312" t="e">
        <f>+#REF!</f>
        <v>#REF!</v>
      </c>
      <c r="D50" s="72" t="e">
        <f>+#REF!</f>
        <v>#REF!</v>
      </c>
      <c r="E50" s="72" t="e">
        <f>+#REF!</f>
        <v>#REF!</v>
      </c>
      <c r="F50" s="72" t="e">
        <f>+#REF!</f>
        <v>#REF!</v>
      </c>
      <c r="G50" s="72" t="e">
        <f>+#REF!</f>
        <v>#REF!</v>
      </c>
      <c r="H50" s="63"/>
      <c r="I50" s="31"/>
      <c r="J50" s="31"/>
    </row>
    <row r="51" spans="1:10" ht="15">
      <c r="A51" s="67">
        <v>68200</v>
      </c>
      <c r="B51" s="67" t="s">
        <v>98</v>
      </c>
      <c r="C51" s="72" t="e">
        <f>+#REF!</f>
        <v>#REF!</v>
      </c>
      <c r="D51" s="72" t="e">
        <f>+#REF!</f>
        <v>#REF!</v>
      </c>
      <c r="E51" s="72" t="e">
        <f>+#REF!</f>
        <v>#REF!</v>
      </c>
      <c r="F51" s="72" t="e">
        <f>+#REF!</f>
        <v>#REF!</v>
      </c>
      <c r="G51" s="72" t="e">
        <f>+#REF!</f>
        <v>#REF!</v>
      </c>
      <c r="H51" s="63"/>
      <c r="I51" s="31"/>
      <c r="J51" s="31"/>
    </row>
    <row r="52" spans="1:10" ht="15">
      <c r="A52" s="67">
        <v>68900</v>
      </c>
      <c r="B52" s="67" t="s">
        <v>60</v>
      </c>
      <c r="C52" s="72" t="e">
        <f>+#REF!</f>
        <v>#REF!</v>
      </c>
      <c r="D52" s="72" t="e">
        <f>+#REF!</f>
        <v>#REF!</v>
      </c>
      <c r="E52" s="72" t="e">
        <f>+#REF!</f>
        <v>#REF!</v>
      </c>
      <c r="F52" s="72" t="e">
        <f>+#REF!</f>
        <v>#REF!</v>
      </c>
      <c r="G52" s="72" t="e">
        <f>+#REF!</f>
        <v>#REF!</v>
      </c>
      <c r="H52" s="63"/>
      <c r="I52" s="31"/>
      <c r="J52" s="31"/>
    </row>
    <row r="53" spans="1:10" ht="15">
      <c r="A53" s="67"/>
      <c r="B53" s="67"/>
      <c r="C53" s="72"/>
      <c r="D53" s="73"/>
      <c r="E53" s="72"/>
      <c r="F53" s="73"/>
      <c r="G53" s="68"/>
      <c r="H53" s="63"/>
      <c r="I53" s="31"/>
      <c r="J53" s="31"/>
    </row>
    <row r="54" spans="1:10" ht="15">
      <c r="A54" s="67">
        <v>69100</v>
      </c>
      <c r="B54" s="67" t="s">
        <v>43</v>
      </c>
      <c r="C54" s="312" t="e">
        <f>+#REF!</f>
        <v>#REF!</v>
      </c>
      <c r="D54" s="72" t="e">
        <f>+#REF!</f>
        <v>#REF!</v>
      </c>
      <c r="E54" s="72" t="e">
        <f>+#REF!</f>
        <v>#REF!</v>
      </c>
      <c r="F54" s="72" t="e">
        <f>+#REF!</f>
        <v>#REF!</v>
      </c>
      <c r="G54" s="72" t="e">
        <f>+#REF!</f>
        <v>#REF!</v>
      </c>
      <c r="H54" s="63"/>
      <c r="I54" s="31"/>
      <c r="J54" s="31"/>
    </row>
    <row r="55" spans="1:10" ht="15">
      <c r="A55" s="67">
        <v>69800</v>
      </c>
      <c r="B55" s="67" t="s">
        <v>99</v>
      </c>
      <c r="C55" s="72" t="e">
        <f>+#REF!</f>
        <v>#REF!</v>
      </c>
      <c r="D55" s="72" t="e">
        <f>+#REF!</f>
        <v>#REF!</v>
      </c>
      <c r="E55" s="72" t="e">
        <f>+#REF!</f>
        <v>#REF!</v>
      </c>
      <c r="F55" s="72" t="e">
        <f>+#REF!</f>
        <v>#REF!</v>
      </c>
      <c r="G55" s="72" t="e">
        <f>+#REF!</f>
        <v>#REF!</v>
      </c>
      <c r="H55" s="63"/>
      <c r="I55" s="31"/>
      <c r="J55" s="31"/>
    </row>
    <row r="56" spans="1:10" ht="15">
      <c r="A56" s="67">
        <v>69900</v>
      </c>
      <c r="B56" s="67" t="s">
        <v>62</v>
      </c>
      <c r="C56" s="72" t="e">
        <f>+#REF!</f>
        <v>#REF!</v>
      </c>
      <c r="D56" s="72" t="e">
        <f>+#REF!</f>
        <v>#REF!</v>
      </c>
      <c r="E56" s="72" t="e">
        <f>+#REF!</f>
        <v>#REF!</v>
      </c>
      <c r="F56" s="72" t="e">
        <f>+#REF!</f>
        <v>#REF!</v>
      </c>
      <c r="G56" s="72" t="e">
        <f>+#REF!</f>
        <v>#REF!</v>
      </c>
      <c r="H56" s="63"/>
      <c r="I56" s="31"/>
      <c r="J56" s="31"/>
    </row>
    <row r="57" spans="1:10" ht="15">
      <c r="A57" s="67"/>
      <c r="B57" s="67"/>
      <c r="C57" s="72"/>
      <c r="D57" s="73"/>
      <c r="E57" s="72"/>
      <c r="F57" s="73"/>
      <c r="G57" s="68"/>
      <c r="H57" s="63"/>
      <c r="I57" s="31"/>
      <c r="J57" s="31"/>
    </row>
    <row r="58" spans="1:10" ht="15">
      <c r="A58" s="67">
        <v>70100</v>
      </c>
      <c r="B58" s="67" t="s">
        <v>100</v>
      </c>
      <c r="C58" s="72" t="e">
        <f>+#REF!+#REF!</f>
        <v>#REF!</v>
      </c>
      <c r="D58" s="72" t="e">
        <f>+#REF!+#REF!</f>
        <v>#REF!</v>
      </c>
      <c r="E58" s="72" t="e">
        <f>+#REF!+#REF!</f>
        <v>#REF!</v>
      </c>
      <c r="F58" s="72" t="e">
        <f>+#REF!+#REF!</f>
        <v>#REF!</v>
      </c>
      <c r="G58" s="72" t="e">
        <f>+#REF!+#REF!</f>
        <v>#REF!</v>
      </c>
      <c r="H58" s="63"/>
      <c r="I58" s="31"/>
      <c r="J58" s="31"/>
    </row>
    <row r="59" spans="1:10" ht="15">
      <c r="A59" s="67">
        <v>70800</v>
      </c>
      <c r="B59" s="67" t="s">
        <v>101</v>
      </c>
      <c r="C59" s="72" t="e">
        <f>+#REF!</f>
        <v>#REF!</v>
      </c>
      <c r="D59" s="72" t="e">
        <f>+#REF!</f>
        <v>#REF!</v>
      </c>
      <c r="E59" s="72" t="e">
        <f>+#REF!</f>
        <v>#REF!</v>
      </c>
      <c r="F59" s="72" t="e">
        <f>+#REF!</f>
        <v>#REF!</v>
      </c>
      <c r="G59" s="72" t="e">
        <f>+#REF!</f>
        <v>#REF!</v>
      </c>
      <c r="H59" s="63"/>
      <c r="I59" s="31"/>
      <c r="J59" s="31"/>
    </row>
    <row r="60" spans="1:10" ht="15">
      <c r="A60" s="67">
        <v>70900</v>
      </c>
      <c r="B60" s="67" t="s">
        <v>102</v>
      </c>
      <c r="C60" s="72" t="e">
        <f>+#REF!</f>
        <v>#REF!</v>
      </c>
      <c r="D60" s="72" t="e">
        <f>+#REF!</f>
        <v>#REF!</v>
      </c>
      <c r="E60" s="72" t="e">
        <f>+#REF!</f>
        <v>#REF!</v>
      </c>
      <c r="F60" s="72" t="e">
        <f>+#REF!</f>
        <v>#REF!</v>
      </c>
      <c r="G60" s="72" t="e">
        <f>+#REF!</f>
        <v>#REF!</v>
      </c>
      <c r="H60" s="63"/>
      <c r="I60" s="31"/>
      <c r="J60" s="31"/>
    </row>
    <row r="61" spans="1:10" ht="15">
      <c r="A61" s="67"/>
      <c r="B61" s="67"/>
      <c r="C61" s="72"/>
      <c r="D61" s="73"/>
      <c r="E61" s="72"/>
      <c r="F61" s="73"/>
      <c r="G61" s="68"/>
      <c r="H61" s="63"/>
      <c r="I61" s="31"/>
      <c r="J61" s="31"/>
    </row>
    <row r="62" spans="1:10" ht="15">
      <c r="A62" s="67">
        <v>71100</v>
      </c>
      <c r="B62" s="67" t="s">
        <v>63</v>
      </c>
      <c r="C62" s="72" t="e">
        <f>+#REF!</f>
        <v>#REF!</v>
      </c>
      <c r="D62" s="72" t="e">
        <f>+#REF!</f>
        <v>#REF!</v>
      </c>
      <c r="E62" s="72" t="e">
        <f>+#REF!</f>
        <v>#REF!</v>
      </c>
      <c r="F62" s="72" t="e">
        <f>+#REF!</f>
        <v>#REF!</v>
      </c>
      <c r="G62" s="72" t="e">
        <f>+#REF!</f>
        <v>#REF!</v>
      </c>
      <c r="H62" s="63"/>
      <c r="I62" s="31"/>
      <c r="J62" s="31"/>
    </row>
    <row r="63" spans="1:10" ht="15">
      <c r="A63" s="67">
        <v>71800</v>
      </c>
      <c r="B63" s="67" t="s">
        <v>103</v>
      </c>
      <c r="C63" s="72" t="e">
        <f>+#REF!</f>
        <v>#REF!</v>
      </c>
      <c r="D63" s="72" t="e">
        <f>+#REF!</f>
        <v>#REF!</v>
      </c>
      <c r="E63" s="72" t="e">
        <f>+#REF!</f>
        <v>#REF!</v>
      </c>
      <c r="F63" s="72" t="e">
        <f>+#REF!</f>
        <v>#REF!</v>
      </c>
      <c r="G63" s="72" t="e">
        <f>+#REF!</f>
        <v>#REF!</v>
      </c>
      <c r="H63" s="63"/>
      <c r="I63" s="31"/>
      <c r="J63" s="31"/>
    </row>
    <row r="64" spans="1:10" ht="15">
      <c r="A64" s="67">
        <v>71900</v>
      </c>
      <c r="B64" s="67" t="s">
        <v>104</v>
      </c>
      <c r="C64" s="72" t="e">
        <f>+#REF!</f>
        <v>#REF!</v>
      </c>
      <c r="D64" s="72" t="e">
        <f>+#REF!</f>
        <v>#REF!</v>
      </c>
      <c r="E64" s="72" t="e">
        <f>+#REF!</f>
        <v>#REF!</v>
      </c>
      <c r="F64" s="72" t="e">
        <f>+#REF!</f>
        <v>#REF!</v>
      </c>
      <c r="G64" s="72" t="e">
        <f>+#REF!</f>
        <v>#REF!</v>
      </c>
      <c r="H64" s="63"/>
      <c r="I64" s="31"/>
      <c r="J64" s="31"/>
    </row>
    <row r="65" spans="1:10" ht="15">
      <c r="A65" s="67"/>
      <c r="B65" s="67"/>
      <c r="C65" s="72"/>
      <c r="D65" s="73"/>
      <c r="E65" s="72"/>
      <c r="F65" s="73"/>
      <c r="G65" s="68"/>
      <c r="H65" s="63"/>
      <c r="I65" s="31"/>
      <c r="J65" s="31"/>
    </row>
    <row r="66" spans="1:10" ht="15">
      <c r="A66" s="67">
        <v>72100</v>
      </c>
      <c r="B66" s="67" t="s">
        <v>105</v>
      </c>
      <c r="C66" s="72" t="e">
        <f>+#REF!</f>
        <v>#REF!</v>
      </c>
      <c r="D66" s="72" t="e">
        <f>+#REF!</f>
        <v>#REF!</v>
      </c>
      <c r="E66" s="72" t="e">
        <f>+#REF!</f>
        <v>#REF!</v>
      </c>
      <c r="F66" s="72" t="e">
        <f>+#REF!</f>
        <v>#REF!</v>
      </c>
      <c r="G66" s="72" t="e">
        <f>+#REF!</f>
        <v>#REF!</v>
      </c>
      <c r="H66" s="63"/>
      <c r="I66" s="31"/>
      <c r="J66" s="31"/>
    </row>
    <row r="67" spans="1:10" ht="15">
      <c r="A67" s="67">
        <v>72200</v>
      </c>
      <c r="B67" s="67" t="s">
        <v>64</v>
      </c>
      <c r="C67" s="72" t="e">
        <f>+#REF!</f>
        <v>#REF!</v>
      </c>
      <c r="D67" s="72" t="e">
        <f>+#REF!</f>
        <v>#REF!</v>
      </c>
      <c r="E67" s="72" t="e">
        <f>+#REF!</f>
        <v>#REF!</v>
      </c>
      <c r="F67" s="72" t="e">
        <f>+#REF!</f>
        <v>#REF!</v>
      </c>
      <c r="G67" s="72" t="e">
        <f>+#REF!</f>
        <v>#REF!</v>
      </c>
      <c r="H67" s="63"/>
      <c r="I67" s="31"/>
      <c r="J67" s="31"/>
    </row>
    <row r="68" spans="1:10" ht="15">
      <c r="A68" s="67">
        <v>72300</v>
      </c>
      <c r="B68" s="67" t="s">
        <v>65</v>
      </c>
      <c r="C68" s="72" t="e">
        <f>+#REF!</f>
        <v>#REF!</v>
      </c>
      <c r="D68" s="72" t="e">
        <f>+#REF!</f>
        <v>#REF!</v>
      </c>
      <c r="E68" s="72" t="e">
        <f>+#REF!</f>
        <v>#REF!</v>
      </c>
      <c r="F68" s="72" t="e">
        <f>+#REF!</f>
        <v>#REF!</v>
      </c>
      <c r="G68" s="72" t="e">
        <f>+#REF!</f>
        <v>#REF!</v>
      </c>
      <c r="H68" s="63"/>
      <c r="I68" s="31"/>
      <c r="J68" s="31"/>
    </row>
    <row r="69" spans="1:10" ht="15">
      <c r="A69" s="67">
        <v>72400</v>
      </c>
      <c r="B69" s="67" t="s">
        <v>106</v>
      </c>
      <c r="C69" s="72" t="e">
        <f>+#REF!</f>
        <v>#REF!</v>
      </c>
      <c r="D69" s="72" t="e">
        <f>+#REF!</f>
        <v>#REF!</v>
      </c>
      <c r="E69" s="72" t="e">
        <f>+#REF!</f>
        <v>#REF!</v>
      </c>
      <c r="F69" s="72" t="e">
        <f>+#REF!</f>
        <v>#REF!</v>
      </c>
      <c r="G69" s="72" t="e">
        <f>+#REF!</f>
        <v>#REF!</v>
      </c>
      <c r="H69" s="63"/>
      <c r="I69" s="31"/>
      <c r="J69" s="31"/>
    </row>
    <row r="70" spans="1:10" ht="15">
      <c r="A70" s="67">
        <v>72500</v>
      </c>
      <c r="B70" s="67" t="s">
        <v>66</v>
      </c>
      <c r="C70" s="72" t="e">
        <f>+#REF!</f>
        <v>#REF!</v>
      </c>
      <c r="D70" s="72" t="e">
        <f>+#REF!</f>
        <v>#REF!</v>
      </c>
      <c r="E70" s="72" t="e">
        <f>+#REF!</f>
        <v>#REF!</v>
      </c>
      <c r="F70" s="72" t="e">
        <f>+#REF!</f>
        <v>#REF!</v>
      </c>
      <c r="G70" s="72" t="e">
        <f>+#REF!</f>
        <v>#REF!</v>
      </c>
      <c r="H70" s="63"/>
      <c r="I70" s="31"/>
      <c r="J70" s="31"/>
    </row>
    <row r="71" spans="1:10" ht="15">
      <c r="A71" s="67">
        <v>72600</v>
      </c>
      <c r="B71" s="67" t="s">
        <v>67</v>
      </c>
      <c r="C71" s="72" t="e">
        <f>+#REF!</f>
        <v>#REF!</v>
      </c>
      <c r="D71" s="72" t="e">
        <f>+#REF!</f>
        <v>#REF!</v>
      </c>
      <c r="E71" s="72" t="e">
        <f>+#REF!</f>
        <v>#REF!</v>
      </c>
      <c r="F71" s="72" t="e">
        <f>+#REF!</f>
        <v>#REF!</v>
      </c>
      <c r="G71" s="72" t="e">
        <f>+#REF!</f>
        <v>#REF!</v>
      </c>
      <c r="H71" s="63"/>
      <c r="I71" s="31"/>
      <c r="J71" s="31"/>
    </row>
    <row r="72" spans="1:10" ht="15">
      <c r="A72" s="67"/>
      <c r="B72" s="67"/>
      <c r="C72" s="72"/>
      <c r="D72" s="73"/>
      <c r="E72" s="72"/>
      <c r="F72" s="73"/>
      <c r="G72" s="68"/>
      <c r="H72" s="63"/>
      <c r="I72" s="31"/>
      <c r="J72" s="31"/>
    </row>
    <row r="73" spans="1:10" ht="15">
      <c r="A73" s="67">
        <v>73100</v>
      </c>
      <c r="B73" s="67" t="s">
        <v>107</v>
      </c>
      <c r="C73" s="72" t="e">
        <f>+#REF!</f>
        <v>#REF!</v>
      </c>
      <c r="D73" s="72" t="e">
        <f>+#REF!</f>
        <v>#REF!</v>
      </c>
      <c r="E73" s="72" t="e">
        <f>+#REF!</f>
        <v>#REF!</v>
      </c>
      <c r="F73" s="72" t="e">
        <f>+#REF!</f>
        <v>#REF!</v>
      </c>
      <c r="G73" s="72" t="e">
        <f>+#REF!</f>
        <v>#REF!</v>
      </c>
      <c r="H73" s="63"/>
      <c r="I73" s="31"/>
      <c r="J73" s="31"/>
    </row>
    <row r="74" spans="1:10" ht="15">
      <c r="A74" s="67">
        <v>73200</v>
      </c>
      <c r="B74" s="67" t="s">
        <v>68</v>
      </c>
      <c r="C74" s="72" t="e">
        <f>+#REF!</f>
        <v>#REF!</v>
      </c>
      <c r="D74" s="72" t="e">
        <f>+#REF!</f>
        <v>#REF!</v>
      </c>
      <c r="E74" s="72" t="e">
        <f>+#REF!</f>
        <v>#REF!</v>
      </c>
      <c r="F74" s="72" t="e">
        <f>+#REF!</f>
        <v>#REF!</v>
      </c>
      <c r="G74" s="72" t="e">
        <f>+#REF!</f>
        <v>#REF!</v>
      </c>
      <c r="H74" s="63"/>
      <c r="I74" s="31"/>
      <c r="J74" s="31"/>
    </row>
    <row r="75" spans="1:10" ht="15">
      <c r="A75" s="67">
        <v>73300</v>
      </c>
      <c r="B75" s="67" t="s">
        <v>69</v>
      </c>
      <c r="C75" s="72" t="e">
        <f>+#REF!</f>
        <v>#REF!</v>
      </c>
      <c r="D75" s="72" t="e">
        <f>+#REF!</f>
        <v>#REF!</v>
      </c>
      <c r="E75" s="72" t="e">
        <f>+#REF!</f>
        <v>#REF!</v>
      </c>
      <c r="F75" s="72" t="e">
        <f>+#REF!</f>
        <v>#REF!</v>
      </c>
      <c r="G75" s="72" t="e">
        <f>+#REF!</f>
        <v>#REF!</v>
      </c>
      <c r="H75" s="63"/>
      <c r="I75" s="31"/>
      <c r="J75" s="31"/>
    </row>
    <row r="76" spans="1:10" ht="15">
      <c r="A76" s="67">
        <v>73400</v>
      </c>
      <c r="B76" s="67" t="s">
        <v>70</v>
      </c>
      <c r="C76" s="72" t="e">
        <f>+#REF!</f>
        <v>#REF!</v>
      </c>
      <c r="D76" s="72" t="e">
        <f>+#REF!</f>
        <v>#REF!</v>
      </c>
      <c r="E76" s="72" t="e">
        <f>+#REF!</f>
        <v>#REF!</v>
      </c>
      <c r="F76" s="72" t="e">
        <f>+#REF!</f>
        <v>#REF!</v>
      </c>
      <c r="G76" s="72" t="e">
        <f>+#REF!</f>
        <v>#REF!</v>
      </c>
      <c r="H76" s="63"/>
      <c r="I76" s="31"/>
      <c r="J76" s="31"/>
    </row>
    <row r="77" spans="1:10" ht="15">
      <c r="A77" s="67">
        <v>73500</v>
      </c>
      <c r="B77" s="67" t="s">
        <v>108</v>
      </c>
      <c r="C77" s="72" t="e">
        <f>+#REF!</f>
        <v>#REF!</v>
      </c>
      <c r="D77" s="72" t="e">
        <f>+#REF!</f>
        <v>#REF!</v>
      </c>
      <c r="E77" s="72" t="e">
        <f>+#REF!</f>
        <v>#REF!</v>
      </c>
      <c r="F77" s="72" t="e">
        <f>+#REF!</f>
        <v>#REF!</v>
      </c>
      <c r="G77" s="72" t="e">
        <f>+#REF!</f>
        <v>#REF!</v>
      </c>
      <c r="H77" s="63"/>
      <c r="I77" s="31"/>
      <c r="J77" s="31"/>
    </row>
    <row r="78" spans="1:10" ht="15">
      <c r="A78" s="67"/>
      <c r="B78" s="67"/>
      <c r="C78" s="72"/>
      <c r="D78" s="73"/>
      <c r="E78" s="72"/>
      <c r="F78" s="73"/>
      <c r="G78" s="68"/>
      <c r="H78" s="63"/>
      <c r="I78" s="31"/>
      <c r="J78" s="31"/>
    </row>
    <row r="79" spans="1:10" ht="15">
      <c r="A79" s="67">
        <v>75100</v>
      </c>
      <c r="B79" s="67" t="s">
        <v>109</v>
      </c>
      <c r="C79" s="72" t="e">
        <f>+#REF!</f>
        <v>#REF!</v>
      </c>
      <c r="D79" s="72" t="e">
        <f>+#REF!</f>
        <v>#REF!</v>
      </c>
      <c r="E79" s="72" t="e">
        <f>+#REF!</f>
        <v>#REF!</v>
      </c>
      <c r="F79" s="72" t="e">
        <f>+#REF!</f>
        <v>#REF!</v>
      </c>
      <c r="G79" s="72" t="e">
        <f>+#REF!</f>
        <v>#REF!</v>
      </c>
      <c r="H79" s="63"/>
      <c r="I79" s="31"/>
      <c r="J79" s="31"/>
    </row>
    <row r="80" spans="1:10" ht="15">
      <c r="A80" s="67">
        <v>75200</v>
      </c>
      <c r="B80" s="67" t="s">
        <v>110</v>
      </c>
      <c r="C80" s="72" t="e">
        <f>+#REF!</f>
        <v>#REF!</v>
      </c>
      <c r="D80" s="72" t="e">
        <f>+#REF!</f>
        <v>#REF!</v>
      </c>
      <c r="E80" s="72" t="e">
        <f>+#REF!</f>
        <v>#REF!</v>
      </c>
      <c r="F80" s="72" t="e">
        <f>+#REF!</f>
        <v>#REF!</v>
      </c>
      <c r="G80" s="72" t="e">
        <f>+#REF!</f>
        <v>#REF!</v>
      </c>
      <c r="H80" s="63"/>
      <c r="I80" s="31"/>
      <c r="J80" s="31"/>
    </row>
    <row r="81" spans="1:10" ht="15">
      <c r="A81" s="67">
        <v>75300</v>
      </c>
      <c r="B81" s="67" t="s">
        <v>111</v>
      </c>
      <c r="C81" s="72" t="e">
        <f>+#REF!</f>
        <v>#REF!</v>
      </c>
      <c r="D81" s="72" t="e">
        <f>+#REF!</f>
        <v>#REF!</v>
      </c>
      <c r="E81" s="72" t="e">
        <f>+#REF!</f>
        <v>#REF!</v>
      </c>
      <c r="F81" s="72" t="e">
        <f>+#REF!</f>
        <v>#REF!</v>
      </c>
      <c r="G81" s="72" t="e">
        <f>+#REF!</f>
        <v>#REF!</v>
      </c>
      <c r="H81" s="63"/>
      <c r="I81" s="31"/>
      <c r="J81" s="31"/>
    </row>
    <row r="82" spans="1:10" ht="15">
      <c r="A82" s="67"/>
      <c r="B82" s="67"/>
      <c r="C82" s="72"/>
      <c r="D82" s="73"/>
      <c r="E82" s="72"/>
      <c r="F82" s="73"/>
      <c r="G82" s="68"/>
      <c r="H82" s="63"/>
      <c r="I82" s="31"/>
      <c r="J82" s="31"/>
    </row>
    <row r="83" spans="1:10" ht="15">
      <c r="A83" s="67">
        <v>76100</v>
      </c>
      <c r="B83" s="67" t="s">
        <v>71</v>
      </c>
      <c r="C83" s="72" t="e">
        <f>+#REF!</f>
        <v>#REF!</v>
      </c>
      <c r="D83" s="72" t="e">
        <f>+#REF!</f>
        <v>#REF!</v>
      </c>
      <c r="E83" s="72" t="e">
        <f>+#REF!</f>
        <v>#REF!</v>
      </c>
      <c r="F83" s="72" t="e">
        <f>+#REF!</f>
        <v>#REF!</v>
      </c>
      <c r="G83" s="72" t="e">
        <f>+#REF!</f>
        <v>#REF!</v>
      </c>
      <c r="H83" s="63"/>
      <c r="I83" s="31"/>
      <c r="J83" s="31"/>
    </row>
    <row r="84" spans="1:10" ht="15">
      <c r="A84" s="67">
        <v>76200</v>
      </c>
      <c r="B84" s="67" t="s">
        <v>112</v>
      </c>
      <c r="C84" s="72" t="e">
        <f>+#REF!</f>
        <v>#REF!</v>
      </c>
      <c r="D84" s="72" t="e">
        <f>+#REF!</f>
        <v>#REF!</v>
      </c>
      <c r="E84" s="72" t="e">
        <f>+#REF!</f>
        <v>#REF!</v>
      </c>
      <c r="F84" s="72" t="e">
        <f>+#REF!</f>
        <v>#REF!</v>
      </c>
      <c r="G84" s="72" t="e">
        <f>+#REF!</f>
        <v>#REF!</v>
      </c>
      <c r="H84" s="63"/>
      <c r="I84" s="31"/>
      <c r="J84" s="31"/>
    </row>
    <row r="85" spans="1:10" ht="15">
      <c r="A85" s="67"/>
      <c r="B85" s="67"/>
      <c r="C85" s="72"/>
      <c r="D85" s="73"/>
      <c r="E85" s="72"/>
      <c r="F85" s="73"/>
      <c r="G85" s="68"/>
      <c r="H85" s="63"/>
      <c r="I85" s="31"/>
      <c r="J85" s="31"/>
    </row>
    <row r="86" spans="1:10" ht="15">
      <c r="A86" s="67">
        <v>76300</v>
      </c>
      <c r="B86" s="67" t="s">
        <v>113</v>
      </c>
      <c r="C86" s="72" t="e">
        <f>+#REF!</f>
        <v>#REF!</v>
      </c>
      <c r="D86" s="72" t="e">
        <f>+#REF!</f>
        <v>#REF!</v>
      </c>
      <c r="E86" s="72" t="e">
        <f>+#REF!</f>
        <v>#REF!</v>
      </c>
      <c r="F86" s="72" t="e">
        <f>+#REF!</f>
        <v>#REF!</v>
      </c>
      <c r="G86" s="72" t="e">
        <f>+#REF!</f>
        <v>#REF!</v>
      </c>
      <c r="H86" s="63"/>
      <c r="I86" s="31"/>
      <c r="J86" s="31"/>
    </row>
    <row r="87" spans="1:10" ht="13.5" customHeight="1">
      <c r="A87" s="67"/>
      <c r="B87" s="67"/>
      <c r="C87" s="72"/>
      <c r="D87" s="73"/>
      <c r="E87" s="72"/>
      <c r="F87" s="73"/>
      <c r="G87" s="68"/>
      <c r="H87" s="63"/>
      <c r="I87" s="31"/>
      <c r="J87" s="31"/>
    </row>
    <row r="88" spans="1:10" ht="15">
      <c r="A88" s="67">
        <v>76400</v>
      </c>
      <c r="B88" s="67" t="s">
        <v>72</v>
      </c>
      <c r="C88" s="72" t="e">
        <f>+#REF!</f>
        <v>#REF!</v>
      </c>
      <c r="D88" s="72" t="e">
        <f>+#REF!</f>
        <v>#REF!</v>
      </c>
      <c r="E88" s="72" t="e">
        <f>+#REF!</f>
        <v>#REF!</v>
      </c>
      <c r="F88" s="72" t="e">
        <f>+#REF!</f>
        <v>#REF!</v>
      </c>
      <c r="G88" s="72" t="e">
        <f>+#REF!</f>
        <v>#REF!</v>
      </c>
      <c r="H88" s="63"/>
      <c r="I88" s="31"/>
      <c r="J88" s="31"/>
    </row>
    <row r="89" spans="1:10" ht="15">
      <c r="A89" s="67"/>
      <c r="B89" s="67"/>
      <c r="C89" s="72"/>
      <c r="D89" s="73"/>
      <c r="E89" s="72"/>
      <c r="F89" s="73"/>
      <c r="G89" s="68"/>
      <c r="H89" s="63"/>
      <c r="I89" s="31"/>
      <c r="J89" s="31"/>
    </row>
    <row r="90" spans="1:10" ht="15">
      <c r="A90" s="67">
        <v>76500</v>
      </c>
      <c r="B90" s="67" t="s">
        <v>73</v>
      </c>
      <c r="C90" s="72" t="e">
        <f>+#REF!</f>
        <v>#REF!</v>
      </c>
      <c r="D90" s="72" t="e">
        <f>+#REF!</f>
        <v>#REF!</v>
      </c>
      <c r="E90" s="72" t="e">
        <f>+#REF!</f>
        <v>#REF!</v>
      </c>
      <c r="F90" s="72" t="e">
        <f>+#REF!</f>
        <v>#REF!</v>
      </c>
      <c r="G90" s="72" t="e">
        <f>+#REF!</f>
        <v>#REF!</v>
      </c>
      <c r="H90" s="63"/>
      <c r="I90" s="31"/>
      <c r="J90" s="31"/>
    </row>
    <row r="91" spans="1:10" ht="15">
      <c r="A91" s="67"/>
      <c r="B91" s="67"/>
      <c r="C91" s="72"/>
      <c r="D91" s="72"/>
      <c r="E91" s="72"/>
      <c r="F91" s="72"/>
      <c r="G91" s="72"/>
      <c r="H91" s="63"/>
      <c r="I91" s="31"/>
      <c r="J91" s="31"/>
    </row>
    <row r="92" spans="1:10" ht="15">
      <c r="A92" s="67">
        <v>76600</v>
      </c>
      <c r="B92" s="67" t="s">
        <v>114</v>
      </c>
      <c r="C92" s="72" t="e">
        <f>+#REF!</f>
        <v>#REF!</v>
      </c>
      <c r="D92" s="72" t="e">
        <f>+#REF!</f>
        <v>#REF!</v>
      </c>
      <c r="E92" s="72" t="e">
        <f>+#REF!</f>
        <v>#REF!</v>
      </c>
      <c r="F92" s="72" t="e">
        <f>+#REF!</f>
        <v>#REF!</v>
      </c>
      <c r="G92" s="72" t="e">
        <f>+#REF!</f>
        <v>#REF!</v>
      </c>
      <c r="H92" s="63"/>
      <c r="I92" s="31"/>
      <c r="J92" s="31"/>
    </row>
    <row r="93" spans="1:10" ht="15">
      <c r="A93" s="67">
        <v>76700</v>
      </c>
      <c r="B93" s="67" t="s">
        <v>74</v>
      </c>
      <c r="C93" s="72" t="e">
        <f>+#REF!</f>
        <v>#REF!</v>
      </c>
      <c r="D93" s="72" t="e">
        <f>+#REF!</f>
        <v>#REF!</v>
      </c>
      <c r="E93" s="72" t="e">
        <f>+#REF!</f>
        <v>#REF!</v>
      </c>
      <c r="F93" s="72" t="e">
        <f>+#REF!</f>
        <v>#REF!</v>
      </c>
      <c r="G93" s="72" t="e">
        <f>+#REF!</f>
        <v>#REF!</v>
      </c>
      <c r="H93" s="63"/>
      <c r="I93" s="31"/>
      <c r="J93" s="31"/>
    </row>
    <row r="94" spans="1:10" ht="15">
      <c r="A94" s="67"/>
      <c r="B94" s="67"/>
      <c r="C94" s="72"/>
      <c r="D94" s="72"/>
      <c r="E94" s="72"/>
      <c r="F94" s="72"/>
      <c r="G94" s="72"/>
      <c r="H94" s="63"/>
      <c r="I94" s="31"/>
      <c r="J94" s="31"/>
    </row>
    <row r="95" spans="1:10" ht="15">
      <c r="A95" s="67">
        <v>76900</v>
      </c>
      <c r="B95" s="67" t="s">
        <v>75</v>
      </c>
      <c r="C95" s="349" t="e">
        <f>+#REF!-#REF!</f>
        <v>#REF!</v>
      </c>
      <c r="D95" s="349" t="e">
        <f>+#REF!-#REF!</f>
        <v>#REF!</v>
      </c>
      <c r="E95" s="349" t="e">
        <f>+#REF!-#REF!</f>
        <v>#REF!</v>
      </c>
      <c r="F95" s="349" t="e">
        <f>+#REF!-#REF!</f>
        <v>#REF!</v>
      </c>
      <c r="G95" s="349" t="e">
        <f>+#REF!-#REF!</f>
        <v>#REF!</v>
      </c>
      <c r="H95" s="63" t="s">
        <v>381</v>
      </c>
      <c r="J95" s="31"/>
    </row>
    <row r="96" spans="1:10" ht="15">
      <c r="A96" s="67"/>
      <c r="B96" s="67"/>
      <c r="C96" s="72"/>
      <c r="D96" s="72"/>
      <c r="E96" s="72"/>
      <c r="F96" s="72"/>
      <c r="G96" s="72"/>
      <c r="H96" s="63"/>
      <c r="I96" s="31"/>
      <c r="J96" s="31"/>
    </row>
    <row r="97" spans="1:10" ht="15">
      <c r="A97" s="67">
        <v>77100</v>
      </c>
      <c r="B97" s="67" t="s">
        <v>76</v>
      </c>
      <c r="C97" s="72" t="e">
        <f>+#REF!</f>
        <v>#REF!</v>
      </c>
      <c r="D97" s="72" t="e">
        <f>+#REF!</f>
        <v>#REF!</v>
      </c>
      <c r="E97" s="72" t="e">
        <f>+#REF!</f>
        <v>#REF!</v>
      </c>
      <c r="F97" s="72" t="e">
        <f>+#REF!</f>
        <v>#REF!</v>
      </c>
      <c r="G97" s="72" t="e">
        <f>+#REF!</f>
        <v>#REF!</v>
      </c>
      <c r="H97" s="63"/>
      <c r="I97" s="31"/>
      <c r="J97" s="31"/>
    </row>
    <row r="98" spans="1:10" ht="15">
      <c r="A98" s="67">
        <v>77400</v>
      </c>
      <c r="B98" s="67" t="s">
        <v>77</v>
      </c>
      <c r="C98" s="72" t="e">
        <f>+#REF!</f>
        <v>#REF!</v>
      </c>
      <c r="D98" s="72" t="e">
        <f>+#REF!</f>
        <v>#REF!</v>
      </c>
      <c r="E98" s="72" t="e">
        <f>+#REF!</f>
        <v>#REF!</v>
      </c>
      <c r="F98" s="72" t="e">
        <f>+#REF!</f>
        <v>#REF!</v>
      </c>
      <c r="G98" s="72" t="e">
        <f>+#REF!</f>
        <v>#REF!</v>
      </c>
      <c r="H98" s="63"/>
      <c r="I98" s="31"/>
      <c r="J98" s="31"/>
    </row>
    <row r="99" spans="1:10" ht="15">
      <c r="A99" s="67">
        <v>77500</v>
      </c>
      <c r="B99" s="67" t="s">
        <v>78</v>
      </c>
      <c r="C99" s="72" t="e">
        <f>+#REF!</f>
        <v>#REF!</v>
      </c>
      <c r="D99" s="72" t="e">
        <f>+#REF!</f>
        <v>#REF!</v>
      </c>
      <c r="E99" s="72" t="e">
        <f>+#REF!</f>
        <v>#REF!</v>
      </c>
      <c r="F99" s="72" t="e">
        <f>+#REF!</f>
        <v>#REF!</v>
      </c>
      <c r="G99" s="72" t="e">
        <f>+#REF!</f>
        <v>#REF!</v>
      </c>
      <c r="H99" s="63"/>
      <c r="I99" s="31"/>
      <c r="J99" s="31"/>
    </row>
    <row r="100" spans="1:10" ht="15">
      <c r="A100" s="67">
        <v>77600</v>
      </c>
      <c r="B100" s="67" t="s">
        <v>79</v>
      </c>
      <c r="C100" s="72" t="e">
        <f>+#REF!</f>
        <v>#REF!</v>
      </c>
      <c r="D100" s="72" t="e">
        <f>+#REF!</f>
        <v>#REF!</v>
      </c>
      <c r="E100" s="72" t="e">
        <f>+#REF!</f>
        <v>#REF!</v>
      </c>
      <c r="F100" s="72" t="e">
        <f>+#REF!</f>
        <v>#REF!</v>
      </c>
      <c r="G100" s="72" t="e">
        <f>+#REF!</f>
        <v>#REF!</v>
      </c>
      <c r="H100" s="63"/>
      <c r="I100" s="31"/>
      <c r="J100" s="31"/>
    </row>
    <row r="101" spans="1:10" ht="15">
      <c r="A101" s="67">
        <v>77700</v>
      </c>
      <c r="B101" s="67" t="s">
        <v>80</v>
      </c>
      <c r="C101" s="72" t="e">
        <f>+#REF!</f>
        <v>#REF!</v>
      </c>
      <c r="D101" s="72" t="e">
        <f>+#REF!</f>
        <v>#REF!</v>
      </c>
      <c r="E101" s="72" t="e">
        <f>+#REF!</f>
        <v>#REF!</v>
      </c>
      <c r="F101" s="72" t="e">
        <f>+#REF!</f>
        <v>#REF!</v>
      </c>
      <c r="G101" s="72" t="e">
        <f>+#REF!</f>
        <v>#REF!</v>
      </c>
      <c r="H101" s="63"/>
      <c r="I101" s="31"/>
      <c r="J101" s="31"/>
    </row>
    <row r="102" spans="1:10" ht="15">
      <c r="A102" s="67"/>
      <c r="B102" s="67"/>
      <c r="C102" s="72"/>
      <c r="D102" s="73"/>
      <c r="E102" s="72"/>
      <c r="F102" s="73"/>
      <c r="G102" s="68"/>
      <c r="H102" s="63"/>
      <c r="I102" s="31"/>
      <c r="J102" s="31"/>
    </row>
    <row r="103" spans="1:10" ht="15">
      <c r="A103" s="67">
        <v>80100</v>
      </c>
      <c r="B103" s="67" t="s">
        <v>50</v>
      </c>
      <c r="C103" s="72" t="e">
        <f>+#REF!</f>
        <v>#REF!</v>
      </c>
      <c r="D103" s="72" t="e">
        <f>+#REF!</f>
        <v>#REF!</v>
      </c>
      <c r="E103" s="72" t="e">
        <f>+#REF!</f>
        <v>#REF!</v>
      </c>
      <c r="F103" s="72" t="e">
        <f>+#REF!</f>
        <v>#REF!</v>
      </c>
      <c r="G103" s="72" t="e">
        <f>+#REF!</f>
        <v>#REF!</v>
      </c>
      <c r="H103" s="1" t="e">
        <f>SUM(C103:G103)</f>
        <v>#REF!</v>
      </c>
      <c r="I103" s="31"/>
      <c r="J103" s="31"/>
    </row>
    <row r="104" spans="1:10" ht="15">
      <c r="A104" s="67">
        <v>81100</v>
      </c>
      <c r="B104" s="67" t="s">
        <v>51</v>
      </c>
      <c r="C104" s="72" t="e">
        <f>+#REF!</f>
        <v>#REF!</v>
      </c>
      <c r="D104" s="72" t="e">
        <f>+#REF!</f>
        <v>#REF!</v>
      </c>
      <c r="E104" s="72" t="e">
        <f>+#REF!</f>
        <v>#REF!</v>
      </c>
      <c r="F104" s="72" t="e">
        <f>+#REF!</f>
        <v>#REF!</v>
      </c>
      <c r="G104" s="72" t="e">
        <f>+#REF!</f>
        <v>#REF!</v>
      </c>
      <c r="H104" s="1" t="e">
        <f>SUM(C104:G104)</f>
        <v>#REF!</v>
      </c>
      <c r="I104" s="31"/>
      <c r="J104" s="31"/>
    </row>
    <row r="105" spans="1:10" ht="15">
      <c r="A105" s="67"/>
      <c r="B105" s="67"/>
      <c r="C105" s="72"/>
      <c r="D105" s="73"/>
      <c r="E105" s="72"/>
      <c r="F105" s="73"/>
      <c r="G105" s="68"/>
      <c r="H105" s="63"/>
      <c r="I105" s="31"/>
      <c r="J105" s="31"/>
    </row>
    <row r="106" spans="1:10" ht="15">
      <c r="A106" s="67">
        <v>82100</v>
      </c>
      <c r="B106" s="67" t="s">
        <v>58</v>
      </c>
      <c r="C106" s="72">
        <f>+Equipment!E25</f>
        <v>0</v>
      </c>
      <c r="D106" s="73">
        <f>+Equipment!H25</f>
        <v>0</v>
      </c>
      <c r="E106" s="72">
        <f>+Equipment!K25</f>
        <v>0</v>
      </c>
      <c r="F106" s="73">
        <f>+Equipment!N25</f>
        <v>0</v>
      </c>
      <c r="G106" s="68">
        <f>+Equipment!Q25</f>
        <v>0</v>
      </c>
      <c r="H106" s="1">
        <f>SUM(C106:G106)</f>
        <v>0</v>
      </c>
      <c r="I106" s="31"/>
      <c r="J106" s="31"/>
    </row>
    <row r="107" spans="1:10" ht="15">
      <c r="A107" s="67">
        <v>82200</v>
      </c>
      <c r="B107" s="67" t="s">
        <v>115</v>
      </c>
      <c r="C107" s="74">
        <f>+Equipment!E26</f>
        <v>0</v>
      </c>
      <c r="D107" s="75">
        <f>+Equipment!H26</f>
        <v>0</v>
      </c>
      <c r="E107" s="74">
        <f>+Equipment!K26</f>
        <v>0</v>
      </c>
      <c r="F107" s="75">
        <f>+Equipment!N26</f>
        <v>0</v>
      </c>
      <c r="G107" s="64">
        <f>+Equipment!Q26</f>
        <v>0</v>
      </c>
      <c r="H107" s="1">
        <f>SUM(C107:G107)</f>
        <v>0</v>
      </c>
      <c r="I107" s="31"/>
      <c r="J107" s="31"/>
    </row>
    <row r="108" spans="1:10" ht="15.75">
      <c r="A108" s="67"/>
      <c r="B108" s="67" t="s">
        <v>148</v>
      </c>
      <c r="C108" s="72" t="e">
        <f>SUM(C27:C107)</f>
        <v>#REF!</v>
      </c>
      <c r="D108" s="72" t="e">
        <f>SUM(D27:D107)</f>
        <v>#REF!</v>
      </c>
      <c r="E108" s="72" t="e">
        <f>SUM(E27:E107)</f>
        <v>#REF!</v>
      </c>
      <c r="F108" s="72" t="e">
        <f>SUM(F27:F107)</f>
        <v>#REF!</v>
      </c>
      <c r="G108" s="72" t="e">
        <f>SUM(G27:G107)</f>
        <v>#REF!</v>
      </c>
      <c r="H108" s="302" t="s">
        <v>358</v>
      </c>
      <c r="I108" s="31"/>
      <c r="J108" s="31"/>
    </row>
    <row r="109" spans="1:10" ht="15">
      <c r="A109" s="67"/>
      <c r="B109" s="67"/>
      <c r="C109" s="72"/>
      <c r="D109" s="73"/>
      <c r="E109" s="72"/>
      <c r="F109" s="73"/>
      <c r="G109" s="68"/>
      <c r="H109" s="63"/>
      <c r="I109" s="31"/>
      <c r="J109" s="31"/>
    </row>
    <row r="110" spans="1:10" ht="15">
      <c r="A110" s="67"/>
      <c r="B110" s="67" t="s">
        <v>138</v>
      </c>
      <c r="C110" s="72"/>
      <c r="D110" s="73"/>
      <c r="E110" s="72"/>
      <c r="F110" s="73"/>
      <c r="G110" s="68"/>
      <c r="H110" s="63"/>
      <c r="I110" s="31"/>
      <c r="J110" s="31"/>
    </row>
    <row r="111" spans="1:10" ht="15">
      <c r="A111" s="67">
        <v>90100</v>
      </c>
      <c r="B111" s="67" t="s">
        <v>368</v>
      </c>
      <c r="C111" s="72" t="e">
        <f>+#REF!+#REF!</f>
        <v>#REF!</v>
      </c>
      <c r="D111" s="72" t="e">
        <f>+#REF!+#REF!</f>
        <v>#REF!</v>
      </c>
      <c r="E111" s="72" t="e">
        <f>+#REF!+#REF!</f>
        <v>#REF!</v>
      </c>
      <c r="F111" s="72" t="e">
        <f>+#REF!+#REF!</f>
        <v>#REF!</v>
      </c>
      <c r="G111" s="72" t="e">
        <f>+#REF!+#REF!</f>
        <v>#REF!</v>
      </c>
      <c r="H111" s="63"/>
      <c r="I111" s="31">
        <v>0</v>
      </c>
      <c r="J111" s="31" t="s">
        <v>116</v>
      </c>
    </row>
    <row r="112" spans="1:10" ht="15">
      <c r="A112" s="67">
        <v>90200</v>
      </c>
      <c r="B112" s="67" t="s">
        <v>369</v>
      </c>
      <c r="C112" s="72" t="e">
        <f>+#REF!+#REF!</f>
        <v>#REF!</v>
      </c>
      <c r="D112" s="72" t="e">
        <f>+#REF!+#REF!</f>
        <v>#REF!</v>
      </c>
      <c r="E112" s="72" t="e">
        <f>+#REF!+#REF!</f>
        <v>#REF!</v>
      </c>
      <c r="F112" s="72" t="e">
        <f>+#REF!+#REF!</f>
        <v>#REF!</v>
      </c>
      <c r="G112" s="72" t="e">
        <f>+#REF!+#REF!</f>
        <v>#REF!</v>
      </c>
      <c r="H112" s="63"/>
      <c r="I112" s="31"/>
      <c r="J112" s="31" t="s">
        <v>117</v>
      </c>
    </row>
    <row r="113" spans="1:10" ht="15">
      <c r="A113" s="67">
        <v>90300</v>
      </c>
      <c r="B113" s="67" t="s">
        <v>83</v>
      </c>
      <c r="C113" s="72"/>
      <c r="D113" s="72"/>
      <c r="E113" s="72"/>
      <c r="F113" s="72"/>
      <c r="G113" s="72"/>
      <c r="H113" s="63"/>
      <c r="I113" s="31"/>
      <c r="J113" s="31"/>
    </row>
    <row r="114" spans="1:10" ht="15.75">
      <c r="A114" s="67"/>
      <c r="B114" s="350" t="s">
        <v>382</v>
      </c>
      <c r="C114" s="74"/>
      <c r="D114" s="74"/>
      <c r="E114" s="74"/>
      <c r="F114" s="74"/>
      <c r="G114" s="74"/>
      <c r="H114" s="63"/>
      <c r="I114" s="31"/>
      <c r="J114" s="31"/>
    </row>
    <row r="115" spans="1:10" ht="15">
      <c r="A115" s="67"/>
      <c r="B115" s="67"/>
      <c r="C115" s="93"/>
      <c r="D115" s="94"/>
      <c r="E115" s="93"/>
      <c r="F115" s="94"/>
      <c r="G115" s="65"/>
      <c r="H115" s="63"/>
      <c r="I115" s="31"/>
      <c r="J115" s="31"/>
    </row>
    <row r="116" spans="1:10" ht="15.75">
      <c r="A116" s="67"/>
      <c r="B116" s="67" t="s">
        <v>118</v>
      </c>
      <c r="C116" s="107" t="e">
        <f>SUM(C108:C114)</f>
        <v>#REF!</v>
      </c>
      <c r="D116" s="107" t="e">
        <f>SUM(D108:D114)</f>
        <v>#REF!</v>
      </c>
      <c r="E116" s="107" t="e">
        <f>SUM(E108:E114)</f>
        <v>#REF!</v>
      </c>
      <c r="F116" s="107" t="e">
        <f>SUM(F108:F114)</f>
        <v>#REF!</v>
      </c>
      <c r="G116" s="116" t="e">
        <f>SUM(G108:G114)</f>
        <v>#REF!</v>
      </c>
      <c r="H116" s="63"/>
      <c r="I116" s="31"/>
      <c r="J116" s="31"/>
    </row>
    <row r="117" spans="1:10" ht="15">
      <c r="A117" s="67"/>
      <c r="B117" s="67"/>
      <c r="C117" s="67"/>
      <c r="D117" s="67"/>
      <c r="E117" s="67"/>
      <c r="F117" s="67"/>
      <c r="G117" s="63"/>
      <c r="H117" s="63"/>
      <c r="I117" s="31"/>
      <c r="J117" s="31"/>
    </row>
    <row r="118" spans="1:10" ht="15">
      <c r="A118" s="67"/>
      <c r="B118" s="67"/>
      <c r="C118" s="67"/>
      <c r="D118" s="67"/>
      <c r="E118" s="67"/>
      <c r="F118" s="67"/>
      <c r="G118" s="63"/>
      <c r="H118" s="63"/>
      <c r="I118" s="31"/>
      <c r="J118" s="31"/>
    </row>
    <row r="119" spans="1:10" ht="15">
      <c r="A119" s="67"/>
      <c r="B119" s="67"/>
      <c r="C119" s="67"/>
      <c r="D119" s="67"/>
      <c r="E119" s="67"/>
      <c r="F119" s="67"/>
      <c r="G119" s="63"/>
      <c r="H119" s="63"/>
      <c r="I119" s="31"/>
      <c r="J119" s="31"/>
    </row>
  </sheetData>
  <sheetProtection/>
  <mergeCells count="1">
    <mergeCell ref="B1:D1"/>
  </mergeCells>
  <printOptions/>
  <pageMargins left="0.75" right="0.75" top="0.79" bottom="0.68" header="0.5" footer="0.5"/>
  <pageSetup fitToHeight="1" fitToWidth="1" horizontalDpi="600" verticalDpi="600" orientation="portrait" scale="38" r:id="rId1"/>
</worksheet>
</file>

<file path=xl/worksheets/sheet17.xml><?xml version="1.0" encoding="utf-8"?>
<worksheet xmlns="http://schemas.openxmlformats.org/spreadsheetml/2006/main" xmlns:r="http://schemas.openxmlformats.org/officeDocument/2006/relationships">
  <sheetPr>
    <tabColor indexed="53"/>
    <pageSetUpPr fitToPage="1"/>
  </sheetPr>
  <dimension ref="A1:N1526"/>
  <sheetViews>
    <sheetView zoomScalePageLayoutView="0" workbookViewId="0" topLeftCell="A37">
      <selection activeCell="B73" sqref="B73"/>
    </sheetView>
  </sheetViews>
  <sheetFormatPr defaultColWidth="8.88671875" defaultRowHeight="15"/>
  <cols>
    <col min="1" max="1" width="23.3359375" style="319" customWidth="1"/>
    <col min="2" max="2" width="11.10546875" style="63" bestFit="1" customWidth="1"/>
    <col min="3" max="3" width="10.99609375" style="63" bestFit="1" customWidth="1"/>
    <col min="4" max="6" width="8.99609375" style="63" customWidth="1"/>
    <col min="7" max="7" width="11.99609375" style="63" bestFit="1" customWidth="1"/>
    <col min="8" max="8" width="9.5546875" style="311" bestFit="1" customWidth="1"/>
  </cols>
  <sheetData>
    <row r="1" spans="1:14" s="304" customFormat="1" ht="15">
      <c r="A1" s="319" t="s">
        <v>361</v>
      </c>
      <c r="B1" s="63" t="s">
        <v>362</v>
      </c>
      <c r="C1" s="63" t="s">
        <v>363</v>
      </c>
      <c r="D1" s="63" t="s">
        <v>364</v>
      </c>
      <c r="E1" s="31" t="s">
        <v>372</v>
      </c>
      <c r="F1" s="31" t="s">
        <v>373</v>
      </c>
      <c r="G1" s="63" t="s">
        <v>365</v>
      </c>
      <c r="H1" s="303" t="s">
        <v>370</v>
      </c>
      <c r="I1" s="31"/>
      <c r="K1" s="305"/>
      <c r="M1" s="306"/>
      <c r="N1" s="307"/>
    </row>
    <row r="2" spans="1:14" s="304" customFormat="1" ht="15">
      <c r="A2" s="308" t="s">
        <v>82</v>
      </c>
      <c r="B2" s="331" t="s">
        <v>374</v>
      </c>
      <c r="C2" s="63">
        <v>1</v>
      </c>
      <c r="D2" s="67">
        <v>51000</v>
      </c>
      <c r="E2" s="332" t="e">
        <f>+'Lawson Codes MODULAR'!B3</f>
        <v>#REF!</v>
      </c>
      <c r="F2" s="332" t="e">
        <f>+E2+364</f>
        <v>#REF!</v>
      </c>
      <c r="G2" s="320" t="e">
        <f>+'Lawson Codes MODULAR'!C6</f>
        <v>#REF!</v>
      </c>
      <c r="H2" s="303" t="s">
        <v>371</v>
      </c>
      <c r="I2" s="31"/>
      <c r="K2" s="305"/>
      <c r="M2" s="306"/>
      <c r="N2" s="307"/>
    </row>
    <row r="3" spans="1:14" s="304" customFormat="1" ht="15">
      <c r="A3" s="308" t="s">
        <v>83</v>
      </c>
      <c r="B3" s="327" t="str">
        <f>+B2</f>
        <v>enter L3 yr 1</v>
      </c>
      <c r="C3" s="63">
        <v>1</v>
      </c>
      <c r="D3" s="67">
        <v>57000</v>
      </c>
      <c r="E3" s="329" t="e">
        <f>+E2</f>
        <v>#REF!</v>
      </c>
      <c r="F3" s="329" t="e">
        <f>+F2</f>
        <v>#REF!</v>
      </c>
      <c r="G3" s="320">
        <f>+'Lawson Codes MODULAR'!C7</f>
        <v>0</v>
      </c>
      <c r="H3" s="303"/>
      <c r="I3" s="31"/>
      <c r="K3" s="305"/>
      <c r="M3" s="306"/>
      <c r="N3" s="307"/>
    </row>
    <row r="4" spans="1:14" s="304" customFormat="1" ht="15">
      <c r="A4" s="308" t="s">
        <v>84</v>
      </c>
      <c r="B4" s="327" t="str">
        <f aca="true" t="shared" si="0" ref="B4:B67">+B3</f>
        <v>enter L3 yr 1</v>
      </c>
      <c r="C4" s="63">
        <v>1</v>
      </c>
      <c r="D4" s="67">
        <v>59100</v>
      </c>
      <c r="E4" s="329" t="e">
        <f aca="true" t="shared" si="1" ref="E4:F67">+E3</f>
        <v>#REF!</v>
      </c>
      <c r="F4" s="329" t="e">
        <f t="shared" si="1"/>
        <v>#REF!</v>
      </c>
      <c r="G4" s="320" t="e">
        <f>+'Lawson Codes MODULAR'!C8</f>
        <v>#REF!</v>
      </c>
      <c r="H4" s="303"/>
      <c r="I4" s="31"/>
      <c r="K4" s="305"/>
      <c r="M4" s="306"/>
      <c r="N4" s="307"/>
    </row>
    <row r="5" spans="1:14" s="304" customFormat="1" ht="15">
      <c r="A5" s="308" t="s">
        <v>121</v>
      </c>
      <c r="B5" s="327" t="str">
        <f t="shared" si="0"/>
        <v>enter L3 yr 1</v>
      </c>
      <c r="C5" s="63">
        <v>1</v>
      </c>
      <c r="D5" s="67">
        <v>59200</v>
      </c>
      <c r="E5" s="329" t="e">
        <f t="shared" si="1"/>
        <v>#REF!</v>
      </c>
      <c r="F5" s="329" t="e">
        <f t="shared" si="1"/>
        <v>#REF!</v>
      </c>
      <c r="G5" s="320" t="e">
        <f>+'Lawson Codes MODULAR'!C9</f>
        <v>#REF!</v>
      </c>
      <c r="H5" s="303"/>
      <c r="I5" s="31"/>
      <c r="K5" s="305"/>
      <c r="M5" s="306"/>
      <c r="N5" s="307"/>
    </row>
    <row r="6" spans="1:14" s="304" customFormat="1" ht="15">
      <c r="A6" s="308" t="s">
        <v>132</v>
      </c>
      <c r="B6" s="327" t="str">
        <f t="shared" si="0"/>
        <v>enter L3 yr 1</v>
      </c>
      <c r="C6" s="63">
        <v>1</v>
      </c>
      <c r="D6" s="315">
        <v>59198</v>
      </c>
      <c r="E6" s="329" t="e">
        <f t="shared" si="1"/>
        <v>#REF!</v>
      </c>
      <c r="F6" s="329" t="e">
        <f t="shared" si="1"/>
        <v>#REF!</v>
      </c>
      <c r="G6" s="320">
        <f>+'Lawson Codes MODULAR'!C10</f>
        <v>0</v>
      </c>
      <c r="H6" s="303"/>
      <c r="I6" s="31"/>
      <c r="K6" s="305"/>
      <c r="M6" s="306"/>
      <c r="N6" s="307"/>
    </row>
    <row r="7" spans="1:7" ht="15">
      <c r="A7" s="308" t="s">
        <v>85</v>
      </c>
      <c r="B7" s="327" t="str">
        <f t="shared" si="0"/>
        <v>enter L3 yr 1</v>
      </c>
      <c r="C7" s="321">
        <v>1</v>
      </c>
      <c r="D7" s="315">
        <v>61100</v>
      </c>
      <c r="E7" s="329" t="e">
        <f t="shared" si="1"/>
        <v>#REF!</v>
      </c>
      <c r="F7" s="329" t="e">
        <f t="shared" si="1"/>
        <v>#REF!</v>
      </c>
      <c r="G7" s="321" t="e">
        <f>+'Lawson Codes MODULAR'!C27</f>
        <v>#REF!</v>
      </c>
    </row>
    <row r="8" spans="1:7" ht="15">
      <c r="A8" s="308" t="s">
        <v>86</v>
      </c>
      <c r="B8" s="327" t="str">
        <f t="shared" si="0"/>
        <v>enter L3 yr 1</v>
      </c>
      <c r="C8" s="321">
        <v>1</v>
      </c>
      <c r="D8" s="67">
        <v>61200</v>
      </c>
      <c r="E8" s="329" t="e">
        <f t="shared" si="1"/>
        <v>#REF!</v>
      </c>
      <c r="F8" s="329" t="e">
        <f t="shared" si="1"/>
        <v>#REF!</v>
      </c>
      <c r="G8" s="321" t="e">
        <f>+'Lawson Codes MODULAR'!C28</f>
        <v>#REF!</v>
      </c>
    </row>
    <row r="9" spans="1:7" ht="15">
      <c r="A9" s="308" t="s">
        <v>87</v>
      </c>
      <c r="B9" s="327" t="str">
        <f t="shared" si="0"/>
        <v>enter L3 yr 1</v>
      </c>
      <c r="C9" s="321">
        <v>1</v>
      </c>
      <c r="D9" s="67">
        <v>62100</v>
      </c>
      <c r="E9" s="329" t="e">
        <f t="shared" si="1"/>
        <v>#REF!</v>
      </c>
      <c r="F9" s="329" t="e">
        <f t="shared" si="1"/>
        <v>#REF!</v>
      </c>
      <c r="G9" s="321" t="e">
        <f>+'Lawson Codes MODULAR'!C30</f>
        <v>#REF!</v>
      </c>
    </row>
    <row r="10" spans="1:7" ht="15">
      <c r="A10" s="308" t="s">
        <v>88</v>
      </c>
      <c r="B10" s="327" t="str">
        <f t="shared" si="0"/>
        <v>enter L3 yr 1</v>
      </c>
      <c r="C10" s="321">
        <v>1</v>
      </c>
      <c r="D10" s="67">
        <v>62200</v>
      </c>
      <c r="E10" s="329" t="e">
        <f t="shared" si="1"/>
        <v>#REF!</v>
      </c>
      <c r="F10" s="329" t="e">
        <f t="shared" si="1"/>
        <v>#REF!</v>
      </c>
      <c r="G10" s="321" t="e">
        <f>+'Lawson Codes MODULAR'!C31</f>
        <v>#REF!</v>
      </c>
    </row>
    <row r="11" spans="1:7" ht="15">
      <c r="A11" s="308" t="s">
        <v>89</v>
      </c>
      <c r="B11" s="327" t="str">
        <f t="shared" si="0"/>
        <v>enter L3 yr 1</v>
      </c>
      <c r="C11" s="321">
        <v>1</v>
      </c>
      <c r="D11" s="67">
        <v>62300</v>
      </c>
      <c r="E11" s="329" t="e">
        <f t="shared" si="1"/>
        <v>#REF!</v>
      </c>
      <c r="F11" s="329" t="e">
        <f t="shared" si="1"/>
        <v>#REF!</v>
      </c>
      <c r="G11" s="321" t="e">
        <f>+'Lawson Codes MODULAR'!C32</f>
        <v>#REF!</v>
      </c>
    </row>
    <row r="12" spans="1:7" ht="15">
      <c r="A12" s="308" t="s">
        <v>90</v>
      </c>
      <c r="B12" s="327" t="str">
        <f t="shared" si="0"/>
        <v>enter L3 yr 1</v>
      </c>
      <c r="C12" s="321">
        <v>1</v>
      </c>
      <c r="D12" s="67">
        <v>64100</v>
      </c>
      <c r="E12" s="329" t="e">
        <f t="shared" si="1"/>
        <v>#REF!</v>
      </c>
      <c r="F12" s="329" t="e">
        <f t="shared" si="1"/>
        <v>#REF!</v>
      </c>
      <c r="G12" s="321">
        <f>+'Lawson Codes MODULAR'!C34</f>
        <v>0</v>
      </c>
    </row>
    <row r="13" spans="1:7" ht="15">
      <c r="A13" s="308" t="s">
        <v>91</v>
      </c>
      <c r="B13" s="327" t="str">
        <f t="shared" si="0"/>
        <v>enter L3 yr 1</v>
      </c>
      <c r="C13" s="321">
        <v>1</v>
      </c>
      <c r="D13" s="67">
        <v>65100</v>
      </c>
      <c r="E13" s="329" t="e">
        <f t="shared" si="1"/>
        <v>#REF!</v>
      </c>
      <c r="F13" s="329" t="e">
        <f t="shared" si="1"/>
        <v>#REF!</v>
      </c>
      <c r="G13" s="321">
        <f>+'Lawson Codes MODULAR'!C36</f>
        <v>0</v>
      </c>
    </row>
    <row r="14" spans="1:7" ht="15">
      <c r="A14" s="308" t="s">
        <v>92</v>
      </c>
      <c r="B14" s="327" t="str">
        <f t="shared" si="0"/>
        <v>enter L3 yr 1</v>
      </c>
      <c r="C14" s="321">
        <v>1</v>
      </c>
      <c r="D14" s="67">
        <v>65200</v>
      </c>
      <c r="E14" s="329" t="e">
        <f t="shared" si="1"/>
        <v>#REF!</v>
      </c>
      <c r="F14" s="329" t="e">
        <f t="shared" si="1"/>
        <v>#REF!</v>
      </c>
      <c r="G14" s="321">
        <f>+'Lawson Codes MODULAR'!C37</f>
        <v>0</v>
      </c>
    </row>
    <row r="15" spans="1:7" ht="15" customHeight="1">
      <c r="A15" s="308" t="s">
        <v>93</v>
      </c>
      <c r="B15" s="327" t="str">
        <f t="shared" si="0"/>
        <v>enter L3 yr 1</v>
      </c>
      <c r="C15" s="321">
        <v>1</v>
      </c>
      <c r="D15" s="67">
        <v>65800</v>
      </c>
      <c r="E15" s="329" t="e">
        <f t="shared" si="1"/>
        <v>#REF!</v>
      </c>
      <c r="F15" s="329" t="e">
        <f t="shared" si="1"/>
        <v>#REF!</v>
      </c>
      <c r="G15" s="321" t="e">
        <f>+'Lawson Codes MODULAR'!C38</f>
        <v>#REF!</v>
      </c>
    </row>
    <row r="16" spans="1:7" ht="15" customHeight="1">
      <c r="A16" s="308" t="s">
        <v>61</v>
      </c>
      <c r="B16" s="327" t="str">
        <f t="shared" si="0"/>
        <v>enter L3 yr 1</v>
      </c>
      <c r="C16" s="321">
        <v>1</v>
      </c>
      <c r="D16" s="67">
        <v>65900</v>
      </c>
      <c r="E16" s="329" t="e">
        <f t="shared" si="1"/>
        <v>#REF!</v>
      </c>
      <c r="F16" s="329" t="e">
        <f t="shared" si="1"/>
        <v>#REF!</v>
      </c>
      <c r="G16" s="321" t="e">
        <f>+'Lawson Codes MODULAR'!C39</f>
        <v>#REF!</v>
      </c>
    </row>
    <row r="17" spans="1:7" ht="15" customHeight="1">
      <c r="A17" s="308" t="s">
        <v>94</v>
      </c>
      <c r="B17" s="327" t="str">
        <f t="shared" si="0"/>
        <v>enter L3 yr 1</v>
      </c>
      <c r="C17" s="321">
        <v>1</v>
      </c>
      <c r="D17" s="67">
        <v>66100</v>
      </c>
      <c r="E17" s="329" t="e">
        <f t="shared" si="1"/>
        <v>#REF!</v>
      </c>
      <c r="F17" s="329" t="e">
        <f t="shared" si="1"/>
        <v>#REF!</v>
      </c>
      <c r="G17" s="321" t="e">
        <f>+'Lawson Codes MODULAR'!C41</f>
        <v>#REF!</v>
      </c>
    </row>
    <row r="18" spans="1:7" ht="15" customHeight="1">
      <c r="A18" s="308" t="s">
        <v>95</v>
      </c>
      <c r="B18" s="327" t="str">
        <f t="shared" si="0"/>
        <v>enter L3 yr 1</v>
      </c>
      <c r="C18" s="321">
        <v>1</v>
      </c>
      <c r="D18" s="67">
        <v>66200</v>
      </c>
      <c r="E18" s="329" t="e">
        <f t="shared" si="1"/>
        <v>#REF!</v>
      </c>
      <c r="F18" s="329" t="e">
        <f t="shared" si="1"/>
        <v>#REF!</v>
      </c>
      <c r="G18" s="321" t="e">
        <f>+'Lawson Codes MODULAR'!C42</f>
        <v>#REF!</v>
      </c>
    </row>
    <row r="19" spans="1:7" ht="15">
      <c r="A19" s="308" t="s">
        <v>96</v>
      </c>
      <c r="B19" s="327" t="str">
        <f t="shared" si="0"/>
        <v>enter L3 yr 1</v>
      </c>
      <c r="C19" s="321">
        <v>1</v>
      </c>
      <c r="D19" s="67">
        <v>66300</v>
      </c>
      <c r="E19" s="329" t="e">
        <f t="shared" si="1"/>
        <v>#REF!</v>
      </c>
      <c r="F19" s="329" t="e">
        <f t="shared" si="1"/>
        <v>#REF!</v>
      </c>
      <c r="G19" s="321" t="e">
        <f>+'Lawson Codes MODULAR'!C43</f>
        <v>#REF!</v>
      </c>
    </row>
    <row r="20" spans="1:7" ht="15">
      <c r="A20" s="308" t="s">
        <v>97</v>
      </c>
      <c r="B20" s="327" t="str">
        <f t="shared" si="0"/>
        <v>enter L3 yr 1</v>
      </c>
      <c r="C20" s="321">
        <v>1</v>
      </c>
      <c r="D20" s="67">
        <v>66800</v>
      </c>
      <c r="E20" s="329" t="e">
        <f t="shared" si="1"/>
        <v>#REF!</v>
      </c>
      <c r="F20" s="329" t="e">
        <f t="shared" si="1"/>
        <v>#REF!</v>
      </c>
      <c r="G20" s="321" t="e">
        <f>+'Lawson Codes MODULAR'!C44</f>
        <v>#REF!</v>
      </c>
    </row>
    <row r="21" spans="1:7" ht="15">
      <c r="A21" s="308" t="s">
        <v>57</v>
      </c>
      <c r="B21" s="327" t="str">
        <f t="shared" si="0"/>
        <v>enter L3 yr 1</v>
      </c>
      <c r="C21" s="321">
        <v>1</v>
      </c>
      <c r="D21" s="67">
        <v>66900</v>
      </c>
      <c r="E21" s="329" t="e">
        <f t="shared" si="1"/>
        <v>#REF!</v>
      </c>
      <c r="F21" s="329" t="e">
        <f t="shared" si="1"/>
        <v>#REF!</v>
      </c>
      <c r="G21" s="321" t="e">
        <f>+'Lawson Codes MODULAR'!C45</f>
        <v>#REF!</v>
      </c>
    </row>
    <row r="22" spans="1:7" ht="15">
      <c r="A22" s="308" t="s">
        <v>48</v>
      </c>
      <c r="B22" s="327" t="str">
        <f t="shared" si="0"/>
        <v>enter L3 yr 1</v>
      </c>
      <c r="C22" s="321">
        <v>1</v>
      </c>
      <c r="D22" s="67">
        <v>67100</v>
      </c>
      <c r="E22" s="329" t="e">
        <f t="shared" si="1"/>
        <v>#REF!</v>
      </c>
      <c r="F22" s="329" t="e">
        <f t="shared" si="1"/>
        <v>#REF!</v>
      </c>
      <c r="G22" s="321" t="e">
        <f>+'Lawson Codes MODULAR'!C47</f>
        <v>#REF!</v>
      </c>
    </row>
    <row r="23" spans="1:7" ht="15">
      <c r="A23" s="308" t="s">
        <v>49</v>
      </c>
      <c r="B23" s="327" t="str">
        <f t="shared" si="0"/>
        <v>enter L3 yr 1</v>
      </c>
      <c r="C23" s="321">
        <v>1</v>
      </c>
      <c r="D23" s="67">
        <v>67200</v>
      </c>
      <c r="E23" s="329" t="e">
        <f t="shared" si="1"/>
        <v>#REF!</v>
      </c>
      <c r="F23" s="329" t="e">
        <f t="shared" si="1"/>
        <v>#REF!</v>
      </c>
      <c r="G23" s="321" t="e">
        <f>+'Lawson Codes MODULAR'!C48</f>
        <v>#REF!</v>
      </c>
    </row>
    <row r="24" spans="1:7" ht="15">
      <c r="A24" s="308" t="s">
        <v>59</v>
      </c>
      <c r="B24" s="327" t="str">
        <f t="shared" si="0"/>
        <v>enter L3 yr 1</v>
      </c>
      <c r="C24" s="321">
        <v>1</v>
      </c>
      <c r="D24" s="67">
        <v>68100</v>
      </c>
      <c r="E24" s="329" t="e">
        <f t="shared" si="1"/>
        <v>#REF!</v>
      </c>
      <c r="F24" s="329" t="e">
        <f t="shared" si="1"/>
        <v>#REF!</v>
      </c>
      <c r="G24" s="321" t="e">
        <f>+'Lawson Codes MODULAR'!C50</f>
        <v>#REF!</v>
      </c>
    </row>
    <row r="25" spans="1:7" ht="15">
      <c r="A25" s="308" t="s">
        <v>98</v>
      </c>
      <c r="B25" s="327" t="str">
        <f t="shared" si="0"/>
        <v>enter L3 yr 1</v>
      </c>
      <c r="C25" s="321">
        <v>1</v>
      </c>
      <c r="D25" s="67">
        <v>68200</v>
      </c>
      <c r="E25" s="329" t="e">
        <f t="shared" si="1"/>
        <v>#REF!</v>
      </c>
      <c r="F25" s="329" t="e">
        <f t="shared" si="1"/>
        <v>#REF!</v>
      </c>
      <c r="G25" s="321" t="e">
        <f>+'Lawson Codes MODULAR'!C51</f>
        <v>#REF!</v>
      </c>
    </row>
    <row r="26" spans="1:7" ht="15">
      <c r="A26" s="308" t="s">
        <v>60</v>
      </c>
      <c r="B26" s="327" t="str">
        <f t="shared" si="0"/>
        <v>enter L3 yr 1</v>
      </c>
      <c r="C26" s="321">
        <v>1</v>
      </c>
      <c r="D26" s="67">
        <v>68900</v>
      </c>
      <c r="E26" s="329" t="e">
        <f t="shared" si="1"/>
        <v>#REF!</v>
      </c>
      <c r="F26" s="329" t="e">
        <f t="shared" si="1"/>
        <v>#REF!</v>
      </c>
      <c r="G26" s="321" t="e">
        <f>+'Lawson Codes MODULAR'!C52</f>
        <v>#REF!</v>
      </c>
    </row>
    <row r="27" spans="1:7" ht="15">
      <c r="A27" s="308" t="s">
        <v>43</v>
      </c>
      <c r="B27" s="327" t="str">
        <f t="shared" si="0"/>
        <v>enter L3 yr 1</v>
      </c>
      <c r="C27" s="321">
        <v>1</v>
      </c>
      <c r="D27" s="67">
        <v>69100</v>
      </c>
      <c r="E27" s="329" t="e">
        <f t="shared" si="1"/>
        <v>#REF!</v>
      </c>
      <c r="F27" s="329" t="e">
        <f t="shared" si="1"/>
        <v>#REF!</v>
      </c>
      <c r="G27" s="321" t="e">
        <f>+'Lawson Codes MODULAR'!C54</f>
        <v>#REF!</v>
      </c>
    </row>
    <row r="28" spans="1:7" ht="15">
      <c r="A28" s="308" t="s">
        <v>99</v>
      </c>
      <c r="B28" s="327" t="str">
        <f t="shared" si="0"/>
        <v>enter L3 yr 1</v>
      </c>
      <c r="C28" s="321">
        <v>1</v>
      </c>
      <c r="D28" s="67">
        <v>69800</v>
      </c>
      <c r="E28" s="329" t="e">
        <f t="shared" si="1"/>
        <v>#REF!</v>
      </c>
      <c r="F28" s="329" t="e">
        <f t="shared" si="1"/>
        <v>#REF!</v>
      </c>
      <c r="G28" s="321" t="e">
        <f>+'Lawson Codes MODULAR'!C55</f>
        <v>#REF!</v>
      </c>
    </row>
    <row r="29" spans="1:7" ht="15">
      <c r="A29" s="308" t="s">
        <v>62</v>
      </c>
      <c r="B29" s="327" t="str">
        <f t="shared" si="0"/>
        <v>enter L3 yr 1</v>
      </c>
      <c r="C29" s="321">
        <v>1</v>
      </c>
      <c r="D29" s="67">
        <v>69900</v>
      </c>
      <c r="E29" s="329" t="e">
        <f t="shared" si="1"/>
        <v>#REF!</v>
      </c>
      <c r="F29" s="329" t="e">
        <f t="shared" si="1"/>
        <v>#REF!</v>
      </c>
      <c r="G29" s="321" t="e">
        <f>+'Lawson Codes MODULAR'!C56</f>
        <v>#REF!</v>
      </c>
    </row>
    <row r="30" spans="1:7" ht="15">
      <c r="A30" s="308" t="s">
        <v>100</v>
      </c>
      <c r="B30" s="327" t="str">
        <f t="shared" si="0"/>
        <v>enter L3 yr 1</v>
      </c>
      <c r="C30" s="321">
        <v>1</v>
      </c>
      <c r="D30" s="67">
        <v>70100</v>
      </c>
      <c r="E30" s="329" t="e">
        <f t="shared" si="1"/>
        <v>#REF!</v>
      </c>
      <c r="F30" s="329" t="e">
        <f t="shared" si="1"/>
        <v>#REF!</v>
      </c>
      <c r="G30" s="321" t="e">
        <f>+'Lawson Codes MODULAR'!C58</f>
        <v>#REF!</v>
      </c>
    </row>
    <row r="31" spans="1:7" ht="15">
      <c r="A31" s="308" t="s">
        <v>101</v>
      </c>
      <c r="B31" s="327" t="str">
        <f t="shared" si="0"/>
        <v>enter L3 yr 1</v>
      </c>
      <c r="C31" s="321">
        <v>1</v>
      </c>
      <c r="D31" s="67">
        <v>70800</v>
      </c>
      <c r="E31" s="329" t="e">
        <f t="shared" si="1"/>
        <v>#REF!</v>
      </c>
      <c r="F31" s="329" t="e">
        <f t="shared" si="1"/>
        <v>#REF!</v>
      </c>
      <c r="G31" s="321" t="e">
        <f>+'Lawson Codes MODULAR'!C59</f>
        <v>#REF!</v>
      </c>
    </row>
    <row r="32" spans="1:7" ht="15">
      <c r="A32" s="308" t="s">
        <v>102</v>
      </c>
      <c r="B32" s="327" t="str">
        <f t="shared" si="0"/>
        <v>enter L3 yr 1</v>
      </c>
      <c r="C32" s="321">
        <v>1</v>
      </c>
      <c r="D32" s="67">
        <v>70900</v>
      </c>
      <c r="E32" s="329" t="e">
        <f t="shared" si="1"/>
        <v>#REF!</v>
      </c>
      <c r="F32" s="329" t="e">
        <f t="shared" si="1"/>
        <v>#REF!</v>
      </c>
      <c r="G32" s="321" t="e">
        <f>+'Lawson Codes MODULAR'!C60</f>
        <v>#REF!</v>
      </c>
    </row>
    <row r="33" spans="1:7" ht="15">
      <c r="A33" s="308" t="s">
        <v>63</v>
      </c>
      <c r="B33" s="327" t="str">
        <f t="shared" si="0"/>
        <v>enter L3 yr 1</v>
      </c>
      <c r="C33" s="321">
        <v>1</v>
      </c>
      <c r="D33" s="67">
        <v>71100</v>
      </c>
      <c r="E33" s="329" t="e">
        <f t="shared" si="1"/>
        <v>#REF!</v>
      </c>
      <c r="F33" s="329" t="e">
        <f t="shared" si="1"/>
        <v>#REF!</v>
      </c>
      <c r="G33" s="321" t="e">
        <f>+'Lawson Codes MODULAR'!C62</f>
        <v>#REF!</v>
      </c>
    </row>
    <row r="34" spans="1:7" ht="15">
      <c r="A34" s="308" t="s">
        <v>103</v>
      </c>
      <c r="B34" s="327" t="str">
        <f t="shared" si="0"/>
        <v>enter L3 yr 1</v>
      </c>
      <c r="C34" s="321">
        <v>1</v>
      </c>
      <c r="D34" s="67">
        <v>71800</v>
      </c>
      <c r="E34" s="329" t="e">
        <f t="shared" si="1"/>
        <v>#REF!</v>
      </c>
      <c r="F34" s="329" t="e">
        <f t="shared" si="1"/>
        <v>#REF!</v>
      </c>
      <c r="G34" s="321" t="e">
        <f>+'Lawson Codes MODULAR'!C63</f>
        <v>#REF!</v>
      </c>
    </row>
    <row r="35" spans="1:7" ht="15">
      <c r="A35" s="308" t="s">
        <v>104</v>
      </c>
      <c r="B35" s="327" t="str">
        <f t="shared" si="0"/>
        <v>enter L3 yr 1</v>
      </c>
      <c r="C35" s="321">
        <v>1</v>
      </c>
      <c r="D35" s="67">
        <v>71900</v>
      </c>
      <c r="E35" s="329" t="e">
        <f t="shared" si="1"/>
        <v>#REF!</v>
      </c>
      <c r="F35" s="329" t="e">
        <f t="shared" si="1"/>
        <v>#REF!</v>
      </c>
      <c r="G35" s="321" t="e">
        <f>+'Lawson Codes MODULAR'!C64</f>
        <v>#REF!</v>
      </c>
    </row>
    <row r="36" spans="1:7" ht="15">
      <c r="A36" s="308" t="s">
        <v>105</v>
      </c>
      <c r="B36" s="327" t="str">
        <f t="shared" si="0"/>
        <v>enter L3 yr 1</v>
      </c>
      <c r="C36" s="321">
        <v>1</v>
      </c>
      <c r="D36" s="67">
        <v>72100</v>
      </c>
      <c r="E36" s="329" t="e">
        <f t="shared" si="1"/>
        <v>#REF!</v>
      </c>
      <c r="F36" s="329" t="e">
        <f t="shared" si="1"/>
        <v>#REF!</v>
      </c>
      <c r="G36" s="321" t="e">
        <f>+'Lawson Codes MODULAR'!C66</f>
        <v>#REF!</v>
      </c>
    </row>
    <row r="37" spans="1:7" ht="15">
      <c r="A37" s="308" t="s">
        <v>64</v>
      </c>
      <c r="B37" s="327" t="str">
        <f t="shared" si="0"/>
        <v>enter L3 yr 1</v>
      </c>
      <c r="C37" s="321">
        <v>1</v>
      </c>
      <c r="D37" s="67">
        <v>72200</v>
      </c>
      <c r="E37" s="329" t="e">
        <f t="shared" si="1"/>
        <v>#REF!</v>
      </c>
      <c r="F37" s="329" t="e">
        <f t="shared" si="1"/>
        <v>#REF!</v>
      </c>
      <c r="G37" s="321" t="e">
        <f>+'Lawson Codes MODULAR'!C67</f>
        <v>#REF!</v>
      </c>
    </row>
    <row r="38" spans="1:7" ht="15">
      <c r="A38" s="308" t="s">
        <v>65</v>
      </c>
      <c r="B38" s="327" t="str">
        <f t="shared" si="0"/>
        <v>enter L3 yr 1</v>
      </c>
      <c r="C38" s="321">
        <v>1</v>
      </c>
      <c r="D38" s="67">
        <v>72300</v>
      </c>
      <c r="E38" s="329" t="e">
        <f t="shared" si="1"/>
        <v>#REF!</v>
      </c>
      <c r="F38" s="329" t="e">
        <f t="shared" si="1"/>
        <v>#REF!</v>
      </c>
      <c r="G38" s="321" t="e">
        <f>+'Lawson Codes MODULAR'!C68</f>
        <v>#REF!</v>
      </c>
    </row>
    <row r="39" spans="1:7" ht="15">
      <c r="A39" s="308" t="s">
        <v>106</v>
      </c>
      <c r="B39" s="327" t="str">
        <f t="shared" si="0"/>
        <v>enter L3 yr 1</v>
      </c>
      <c r="C39" s="321">
        <v>1</v>
      </c>
      <c r="D39" s="67">
        <v>72400</v>
      </c>
      <c r="E39" s="329" t="e">
        <f t="shared" si="1"/>
        <v>#REF!</v>
      </c>
      <c r="F39" s="329" t="e">
        <f t="shared" si="1"/>
        <v>#REF!</v>
      </c>
      <c r="G39" s="321" t="e">
        <f>+'Lawson Codes MODULAR'!C69</f>
        <v>#REF!</v>
      </c>
    </row>
    <row r="40" spans="1:7" ht="15">
      <c r="A40" s="308" t="s">
        <v>66</v>
      </c>
      <c r="B40" s="327" t="str">
        <f t="shared" si="0"/>
        <v>enter L3 yr 1</v>
      </c>
      <c r="C40" s="321">
        <v>1</v>
      </c>
      <c r="D40" s="67">
        <v>72500</v>
      </c>
      <c r="E40" s="329" t="e">
        <f t="shared" si="1"/>
        <v>#REF!</v>
      </c>
      <c r="F40" s="329" t="e">
        <f t="shared" si="1"/>
        <v>#REF!</v>
      </c>
      <c r="G40" s="321" t="e">
        <f>+'Lawson Codes MODULAR'!C70</f>
        <v>#REF!</v>
      </c>
    </row>
    <row r="41" spans="1:7" ht="15">
      <c r="A41" s="308" t="s">
        <v>67</v>
      </c>
      <c r="B41" s="327" t="str">
        <f t="shared" si="0"/>
        <v>enter L3 yr 1</v>
      </c>
      <c r="C41" s="321">
        <v>1</v>
      </c>
      <c r="D41" s="67">
        <v>72600</v>
      </c>
      <c r="E41" s="329" t="e">
        <f t="shared" si="1"/>
        <v>#REF!</v>
      </c>
      <c r="F41" s="329" t="e">
        <f t="shared" si="1"/>
        <v>#REF!</v>
      </c>
      <c r="G41" s="321" t="e">
        <f>+'Lawson Codes MODULAR'!C71</f>
        <v>#REF!</v>
      </c>
    </row>
    <row r="42" spans="1:7" ht="15">
      <c r="A42" s="308" t="s">
        <v>107</v>
      </c>
      <c r="B42" s="327" t="str">
        <f t="shared" si="0"/>
        <v>enter L3 yr 1</v>
      </c>
      <c r="C42" s="321">
        <v>1</v>
      </c>
      <c r="D42" s="67">
        <v>73100</v>
      </c>
      <c r="E42" s="329" t="e">
        <f t="shared" si="1"/>
        <v>#REF!</v>
      </c>
      <c r="F42" s="329" t="e">
        <f t="shared" si="1"/>
        <v>#REF!</v>
      </c>
      <c r="G42" s="321" t="e">
        <f>+'Lawson Codes MODULAR'!C73</f>
        <v>#REF!</v>
      </c>
    </row>
    <row r="43" spans="1:7" ht="15">
      <c r="A43" s="308" t="s">
        <v>68</v>
      </c>
      <c r="B43" s="327" t="str">
        <f t="shared" si="0"/>
        <v>enter L3 yr 1</v>
      </c>
      <c r="C43" s="321">
        <v>1</v>
      </c>
      <c r="D43" s="67">
        <v>73200</v>
      </c>
      <c r="E43" s="329" t="e">
        <f t="shared" si="1"/>
        <v>#REF!</v>
      </c>
      <c r="F43" s="329" t="e">
        <f t="shared" si="1"/>
        <v>#REF!</v>
      </c>
      <c r="G43" s="321" t="e">
        <f>+'Lawson Codes MODULAR'!C74</f>
        <v>#REF!</v>
      </c>
    </row>
    <row r="44" spans="1:7" ht="15">
      <c r="A44" s="308" t="s">
        <v>69</v>
      </c>
      <c r="B44" s="327" t="str">
        <f t="shared" si="0"/>
        <v>enter L3 yr 1</v>
      </c>
      <c r="C44" s="321">
        <v>1</v>
      </c>
      <c r="D44" s="67">
        <v>73300</v>
      </c>
      <c r="E44" s="329" t="e">
        <f t="shared" si="1"/>
        <v>#REF!</v>
      </c>
      <c r="F44" s="329" t="e">
        <f t="shared" si="1"/>
        <v>#REF!</v>
      </c>
      <c r="G44" s="321" t="e">
        <f>+'Lawson Codes MODULAR'!C75</f>
        <v>#REF!</v>
      </c>
    </row>
    <row r="45" spans="1:7" ht="15">
      <c r="A45" s="308" t="s">
        <v>70</v>
      </c>
      <c r="B45" s="327" t="str">
        <f t="shared" si="0"/>
        <v>enter L3 yr 1</v>
      </c>
      <c r="C45" s="321">
        <v>1</v>
      </c>
      <c r="D45" s="67">
        <v>73400</v>
      </c>
      <c r="E45" s="329" t="e">
        <f t="shared" si="1"/>
        <v>#REF!</v>
      </c>
      <c r="F45" s="329" t="e">
        <f t="shared" si="1"/>
        <v>#REF!</v>
      </c>
      <c r="G45" s="321" t="e">
        <f>+'Lawson Codes MODULAR'!C76</f>
        <v>#REF!</v>
      </c>
    </row>
    <row r="46" spans="1:7" ht="15">
      <c r="A46" s="308" t="s">
        <v>108</v>
      </c>
      <c r="B46" s="327" t="str">
        <f t="shared" si="0"/>
        <v>enter L3 yr 1</v>
      </c>
      <c r="C46" s="321">
        <v>1</v>
      </c>
      <c r="D46" s="67">
        <v>73500</v>
      </c>
      <c r="E46" s="329" t="e">
        <f t="shared" si="1"/>
        <v>#REF!</v>
      </c>
      <c r="F46" s="329" t="e">
        <f t="shared" si="1"/>
        <v>#REF!</v>
      </c>
      <c r="G46" s="321" t="e">
        <f>+'Lawson Codes MODULAR'!C77</f>
        <v>#REF!</v>
      </c>
    </row>
    <row r="47" spans="1:7" ht="15">
      <c r="A47" s="308" t="s">
        <v>109</v>
      </c>
      <c r="B47" s="327" t="str">
        <f t="shared" si="0"/>
        <v>enter L3 yr 1</v>
      </c>
      <c r="C47" s="321">
        <v>1</v>
      </c>
      <c r="D47" s="67">
        <v>75100</v>
      </c>
      <c r="E47" s="329" t="e">
        <f t="shared" si="1"/>
        <v>#REF!</v>
      </c>
      <c r="F47" s="329" t="e">
        <f t="shared" si="1"/>
        <v>#REF!</v>
      </c>
      <c r="G47" s="321" t="e">
        <f>+'Lawson Codes MODULAR'!C79</f>
        <v>#REF!</v>
      </c>
    </row>
    <row r="48" spans="1:7" ht="15">
      <c r="A48" s="308" t="s">
        <v>110</v>
      </c>
      <c r="B48" s="327" t="str">
        <f t="shared" si="0"/>
        <v>enter L3 yr 1</v>
      </c>
      <c r="C48" s="321">
        <v>1</v>
      </c>
      <c r="D48" s="67">
        <v>75200</v>
      </c>
      <c r="E48" s="329" t="e">
        <f t="shared" si="1"/>
        <v>#REF!</v>
      </c>
      <c r="F48" s="329" t="e">
        <f t="shared" si="1"/>
        <v>#REF!</v>
      </c>
      <c r="G48" s="321" t="e">
        <f>+'Lawson Codes MODULAR'!C80</f>
        <v>#REF!</v>
      </c>
    </row>
    <row r="49" spans="1:7" ht="15">
      <c r="A49" s="308" t="s">
        <v>111</v>
      </c>
      <c r="B49" s="327" t="str">
        <f t="shared" si="0"/>
        <v>enter L3 yr 1</v>
      </c>
      <c r="C49" s="321">
        <v>1</v>
      </c>
      <c r="D49" s="67">
        <v>75300</v>
      </c>
      <c r="E49" s="329" t="e">
        <f t="shared" si="1"/>
        <v>#REF!</v>
      </c>
      <c r="F49" s="329" t="e">
        <f t="shared" si="1"/>
        <v>#REF!</v>
      </c>
      <c r="G49" s="321" t="e">
        <f>+'Lawson Codes MODULAR'!C81</f>
        <v>#REF!</v>
      </c>
    </row>
    <row r="50" spans="1:7" ht="15">
      <c r="A50" s="308" t="s">
        <v>71</v>
      </c>
      <c r="B50" s="327" t="str">
        <f t="shared" si="0"/>
        <v>enter L3 yr 1</v>
      </c>
      <c r="C50" s="321">
        <v>1</v>
      </c>
      <c r="D50" s="67">
        <v>76100</v>
      </c>
      <c r="E50" s="329" t="e">
        <f t="shared" si="1"/>
        <v>#REF!</v>
      </c>
      <c r="F50" s="329" t="e">
        <f t="shared" si="1"/>
        <v>#REF!</v>
      </c>
      <c r="G50" s="321" t="e">
        <f>+'Lawson Codes MODULAR'!C83</f>
        <v>#REF!</v>
      </c>
    </row>
    <row r="51" spans="1:7" ht="15">
      <c r="A51" s="308" t="s">
        <v>112</v>
      </c>
      <c r="B51" s="327" t="str">
        <f t="shared" si="0"/>
        <v>enter L3 yr 1</v>
      </c>
      <c r="C51" s="321">
        <v>1</v>
      </c>
      <c r="D51" s="67">
        <v>76200</v>
      </c>
      <c r="E51" s="329" t="e">
        <f t="shared" si="1"/>
        <v>#REF!</v>
      </c>
      <c r="F51" s="329" t="e">
        <f t="shared" si="1"/>
        <v>#REF!</v>
      </c>
      <c r="G51" s="321" t="e">
        <f>+'Lawson Codes MODULAR'!C84</f>
        <v>#REF!</v>
      </c>
    </row>
    <row r="52" spans="1:7" ht="15">
      <c r="A52" s="308" t="s">
        <v>113</v>
      </c>
      <c r="B52" s="327" t="str">
        <f t="shared" si="0"/>
        <v>enter L3 yr 1</v>
      </c>
      <c r="C52" s="321">
        <v>1</v>
      </c>
      <c r="D52" s="67">
        <v>76300</v>
      </c>
      <c r="E52" s="329" t="e">
        <f t="shared" si="1"/>
        <v>#REF!</v>
      </c>
      <c r="F52" s="329" t="e">
        <f t="shared" si="1"/>
        <v>#REF!</v>
      </c>
      <c r="G52" s="321" t="e">
        <f>+'Lawson Codes MODULAR'!C86</f>
        <v>#REF!</v>
      </c>
    </row>
    <row r="53" spans="1:7" ht="15">
      <c r="A53" s="308" t="s">
        <v>72</v>
      </c>
      <c r="B53" s="327" t="str">
        <f t="shared" si="0"/>
        <v>enter L3 yr 1</v>
      </c>
      <c r="C53" s="321">
        <v>1</v>
      </c>
      <c r="D53" s="67">
        <v>76400</v>
      </c>
      <c r="E53" s="329" t="e">
        <f t="shared" si="1"/>
        <v>#REF!</v>
      </c>
      <c r="F53" s="329" t="e">
        <f t="shared" si="1"/>
        <v>#REF!</v>
      </c>
      <c r="G53" s="321" t="e">
        <f>+'Lawson Codes MODULAR'!C88</f>
        <v>#REF!</v>
      </c>
    </row>
    <row r="54" spans="1:7" ht="15">
      <c r="A54" s="308" t="s">
        <v>73</v>
      </c>
      <c r="B54" s="327" t="str">
        <f t="shared" si="0"/>
        <v>enter L3 yr 1</v>
      </c>
      <c r="C54" s="321">
        <v>1</v>
      </c>
      <c r="D54" s="67">
        <v>76500</v>
      </c>
      <c r="E54" s="329" t="e">
        <f t="shared" si="1"/>
        <v>#REF!</v>
      </c>
      <c r="F54" s="329" t="e">
        <f t="shared" si="1"/>
        <v>#REF!</v>
      </c>
      <c r="G54" s="321" t="e">
        <f>+'Lawson Codes MODULAR'!C90</f>
        <v>#REF!</v>
      </c>
    </row>
    <row r="55" spans="1:7" ht="15">
      <c r="A55" s="308" t="s">
        <v>114</v>
      </c>
      <c r="B55" s="327" t="str">
        <f t="shared" si="0"/>
        <v>enter L3 yr 1</v>
      </c>
      <c r="C55" s="321">
        <v>1</v>
      </c>
      <c r="D55" s="67">
        <v>76600</v>
      </c>
      <c r="E55" s="329" t="e">
        <f t="shared" si="1"/>
        <v>#REF!</v>
      </c>
      <c r="F55" s="329" t="e">
        <f t="shared" si="1"/>
        <v>#REF!</v>
      </c>
      <c r="G55" s="321" t="e">
        <f>+'Lawson Codes MODULAR'!C92</f>
        <v>#REF!</v>
      </c>
    </row>
    <row r="56" spans="1:7" ht="15">
      <c r="A56" s="308" t="s">
        <v>74</v>
      </c>
      <c r="B56" s="327" t="str">
        <f t="shared" si="0"/>
        <v>enter L3 yr 1</v>
      </c>
      <c r="C56" s="321">
        <v>1</v>
      </c>
      <c r="D56" s="67">
        <v>76700</v>
      </c>
      <c r="E56" s="329" t="e">
        <f t="shared" si="1"/>
        <v>#REF!</v>
      </c>
      <c r="F56" s="329" t="e">
        <f t="shared" si="1"/>
        <v>#REF!</v>
      </c>
      <c r="G56" s="321" t="e">
        <f>+'Lawson Codes MODULAR'!C93</f>
        <v>#REF!</v>
      </c>
    </row>
    <row r="57" spans="1:7" ht="15">
      <c r="A57" s="308" t="s">
        <v>75</v>
      </c>
      <c r="B57" s="327" t="str">
        <f t="shared" si="0"/>
        <v>enter L3 yr 1</v>
      </c>
      <c r="C57" s="321">
        <v>1</v>
      </c>
      <c r="D57" s="67">
        <v>76900</v>
      </c>
      <c r="E57" s="329" t="e">
        <f t="shared" si="1"/>
        <v>#REF!</v>
      </c>
      <c r="F57" s="329" t="e">
        <f t="shared" si="1"/>
        <v>#REF!</v>
      </c>
      <c r="G57" s="321" t="e">
        <f>+'Lawson Codes MODULAR'!C95</f>
        <v>#REF!</v>
      </c>
    </row>
    <row r="58" spans="1:7" ht="15">
      <c r="A58" s="308" t="s">
        <v>76</v>
      </c>
      <c r="B58" s="327" t="str">
        <f t="shared" si="0"/>
        <v>enter L3 yr 1</v>
      </c>
      <c r="C58" s="321">
        <v>1</v>
      </c>
      <c r="D58" s="67">
        <v>77100</v>
      </c>
      <c r="E58" s="329" t="e">
        <f t="shared" si="1"/>
        <v>#REF!</v>
      </c>
      <c r="F58" s="329" t="e">
        <f t="shared" si="1"/>
        <v>#REF!</v>
      </c>
      <c r="G58" s="321" t="e">
        <f>+'Lawson Codes MODULAR'!C97</f>
        <v>#REF!</v>
      </c>
    </row>
    <row r="59" spans="1:7" ht="15">
      <c r="A59" s="308" t="s">
        <v>77</v>
      </c>
      <c r="B59" s="327" t="str">
        <f t="shared" si="0"/>
        <v>enter L3 yr 1</v>
      </c>
      <c r="C59" s="321">
        <v>1</v>
      </c>
      <c r="D59" s="67">
        <v>77400</v>
      </c>
      <c r="E59" s="329" t="e">
        <f t="shared" si="1"/>
        <v>#REF!</v>
      </c>
      <c r="F59" s="329" t="e">
        <f t="shared" si="1"/>
        <v>#REF!</v>
      </c>
      <c r="G59" s="321" t="e">
        <f>+'Lawson Codes MODULAR'!C98</f>
        <v>#REF!</v>
      </c>
    </row>
    <row r="60" spans="1:7" ht="15">
      <c r="A60" s="308" t="s">
        <v>78</v>
      </c>
      <c r="B60" s="327" t="str">
        <f t="shared" si="0"/>
        <v>enter L3 yr 1</v>
      </c>
      <c r="C60" s="321">
        <v>1</v>
      </c>
      <c r="D60" s="67">
        <v>77500</v>
      </c>
      <c r="E60" s="329" t="e">
        <f t="shared" si="1"/>
        <v>#REF!</v>
      </c>
      <c r="F60" s="329" t="e">
        <f t="shared" si="1"/>
        <v>#REF!</v>
      </c>
      <c r="G60" s="321" t="e">
        <f>+'Lawson Codes MODULAR'!C99</f>
        <v>#REF!</v>
      </c>
    </row>
    <row r="61" spans="1:7" ht="15">
      <c r="A61" s="308" t="s">
        <v>79</v>
      </c>
      <c r="B61" s="327" t="str">
        <f t="shared" si="0"/>
        <v>enter L3 yr 1</v>
      </c>
      <c r="C61" s="321">
        <v>1</v>
      </c>
      <c r="D61" s="67">
        <v>77600</v>
      </c>
      <c r="E61" s="329" t="e">
        <f t="shared" si="1"/>
        <v>#REF!</v>
      </c>
      <c r="F61" s="329" t="e">
        <f t="shared" si="1"/>
        <v>#REF!</v>
      </c>
      <c r="G61" s="321" t="e">
        <f>+'Lawson Codes MODULAR'!C100</f>
        <v>#REF!</v>
      </c>
    </row>
    <row r="62" spans="1:7" ht="15">
      <c r="A62" s="308" t="s">
        <v>80</v>
      </c>
      <c r="B62" s="327" t="str">
        <f t="shared" si="0"/>
        <v>enter L3 yr 1</v>
      </c>
      <c r="C62" s="321">
        <v>1</v>
      </c>
      <c r="D62" s="67">
        <v>77700</v>
      </c>
      <c r="E62" s="329" t="e">
        <f t="shared" si="1"/>
        <v>#REF!</v>
      </c>
      <c r="F62" s="329" t="e">
        <f t="shared" si="1"/>
        <v>#REF!</v>
      </c>
      <c r="G62" s="321" t="e">
        <f>+'Lawson Codes MODULAR'!C101</f>
        <v>#REF!</v>
      </c>
    </row>
    <row r="63" spans="1:7" ht="15">
      <c r="A63" s="308" t="s">
        <v>50</v>
      </c>
      <c r="B63" s="327" t="str">
        <f t="shared" si="0"/>
        <v>enter L3 yr 1</v>
      </c>
      <c r="C63" s="321">
        <v>1</v>
      </c>
      <c r="D63" s="67">
        <v>80100</v>
      </c>
      <c r="E63" s="329" t="e">
        <f t="shared" si="1"/>
        <v>#REF!</v>
      </c>
      <c r="F63" s="329" t="e">
        <f t="shared" si="1"/>
        <v>#REF!</v>
      </c>
      <c r="G63" s="321" t="e">
        <f>+'Lawson Codes MODULAR'!C103</f>
        <v>#REF!</v>
      </c>
    </row>
    <row r="64" spans="1:7" ht="15">
      <c r="A64" s="308" t="s">
        <v>51</v>
      </c>
      <c r="B64" s="327" t="str">
        <f t="shared" si="0"/>
        <v>enter L3 yr 1</v>
      </c>
      <c r="C64" s="321">
        <v>1</v>
      </c>
      <c r="D64" s="67">
        <v>81100</v>
      </c>
      <c r="E64" s="329" t="e">
        <f t="shared" si="1"/>
        <v>#REF!</v>
      </c>
      <c r="F64" s="329" t="e">
        <f t="shared" si="1"/>
        <v>#REF!</v>
      </c>
      <c r="G64" s="321" t="e">
        <f>+'Lawson Codes MODULAR'!C104</f>
        <v>#REF!</v>
      </c>
    </row>
    <row r="65" spans="1:7" ht="15">
      <c r="A65" s="308" t="s">
        <v>58</v>
      </c>
      <c r="B65" s="327" t="str">
        <f t="shared" si="0"/>
        <v>enter L3 yr 1</v>
      </c>
      <c r="C65" s="321">
        <v>1</v>
      </c>
      <c r="D65" s="67">
        <v>82100</v>
      </c>
      <c r="E65" s="329" t="e">
        <f t="shared" si="1"/>
        <v>#REF!</v>
      </c>
      <c r="F65" s="329" t="e">
        <f t="shared" si="1"/>
        <v>#REF!</v>
      </c>
      <c r="G65" s="321">
        <f>+'Lawson Codes MODULAR'!C106</f>
        <v>0</v>
      </c>
    </row>
    <row r="66" spans="1:7" ht="15">
      <c r="A66" s="308" t="s">
        <v>115</v>
      </c>
      <c r="B66" s="327" t="str">
        <f t="shared" si="0"/>
        <v>enter L3 yr 1</v>
      </c>
      <c r="C66" s="321">
        <v>1</v>
      </c>
      <c r="D66" s="67">
        <v>82200</v>
      </c>
      <c r="E66" s="329" t="e">
        <f t="shared" si="1"/>
        <v>#REF!</v>
      </c>
      <c r="F66" s="329" t="e">
        <f t="shared" si="1"/>
        <v>#REF!</v>
      </c>
      <c r="G66" s="321">
        <f>+'Lawson Codes MODULAR'!C107</f>
        <v>0</v>
      </c>
    </row>
    <row r="67" spans="1:7" ht="15">
      <c r="A67" s="308" t="s">
        <v>366</v>
      </c>
      <c r="B67" s="327" t="str">
        <f t="shared" si="0"/>
        <v>enter L3 yr 1</v>
      </c>
      <c r="C67" s="321">
        <v>1</v>
      </c>
      <c r="D67" s="67">
        <v>90100</v>
      </c>
      <c r="E67" s="329" t="e">
        <f t="shared" si="1"/>
        <v>#REF!</v>
      </c>
      <c r="F67" s="329" t="e">
        <f t="shared" si="1"/>
        <v>#REF!</v>
      </c>
      <c r="G67" s="322" t="e">
        <f>+'Lawson Codes MODULAR'!C111</f>
        <v>#REF!</v>
      </c>
    </row>
    <row r="68" spans="1:7" ht="15">
      <c r="A68" s="308" t="s">
        <v>367</v>
      </c>
      <c r="B68" s="327" t="str">
        <f>+B67</f>
        <v>enter L3 yr 1</v>
      </c>
      <c r="C68" s="321">
        <v>1</v>
      </c>
      <c r="D68" s="67">
        <v>90200</v>
      </c>
      <c r="E68" s="329" t="e">
        <f>+E67</f>
        <v>#REF!</v>
      </c>
      <c r="F68" s="329" t="e">
        <f>+F67</f>
        <v>#REF!</v>
      </c>
      <c r="G68" s="322" t="e">
        <f>+'Lawson Codes MODULAR'!C112</f>
        <v>#REF!</v>
      </c>
    </row>
    <row r="69" spans="1:8" ht="15">
      <c r="A69" s="309" t="s">
        <v>83</v>
      </c>
      <c r="B69" s="333" t="str">
        <f>+B68</f>
        <v>enter L3 yr 1</v>
      </c>
      <c r="C69" s="324">
        <v>1</v>
      </c>
      <c r="D69" s="310">
        <v>90300</v>
      </c>
      <c r="E69" s="330" t="e">
        <f>+E68</f>
        <v>#REF!</v>
      </c>
      <c r="F69" s="330" t="e">
        <f>+F68</f>
        <v>#REF!</v>
      </c>
      <c r="G69" s="325">
        <f>+'Lawson Codes MODULAR'!C113</f>
        <v>0</v>
      </c>
      <c r="H69" s="318" t="e">
        <f>SUM(G7:G69)</f>
        <v>#REF!</v>
      </c>
    </row>
    <row r="70" spans="1:8" s="90" customFormat="1" ht="15">
      <c r="A70" s="308" t="s">
        <v>82</v>
      </c>
      <c r="B70" s="331" t="s">
        <v>375</v>
      </c>
      <c r="C70" s="321">
        <v>1</v>
      </c>
      <c r="D70" s="334">
        <v>51000</v>
      </c>
      <c r="E70" s="332" t="e">
        <f>+F69+1</f>
        <v>#REF!</v>
      </c>
      <c r="F70" s="332" t="e">
        <f>+E70+364</f>
        <v>#REF!</v>
      </c>
      <c r="G70" s="320" t="e">
        <f>+'Lawson Codes MODULAR'!D6</f>
        <v>#REF!</v>
      </c>
      <c r="H70" s="316"/>
    </row>
    <row r="71" spans="1:8" s="90" customFormat="1" ht="15">
      <c r="A71" s="308" t="s">
        <v>83</v>
      </c>
      <c r="B71" s="335" t="str">
        <f>+B70</f>
        <v>enter L3 yr 2</v>
      </c>
      <c r="C71" s="63">
        <v>1</v>
      </c>
      <c r="D71" s="67">
        <v>57000</v>
      </c>
      <c r="E71" s="329" t="e">
        <f>+E70</f>
        <v>#REF!</v>
      </c>
      <c r="F71" s="329" t="e">
        <f>+F70</f>
        <v>#REF!</v>
      </c>
      <c r="G71" s="320">
        <f>+'Lawson Codes MODULAR'!D7</f>
        <v>0</v>
      </c>
      <c r="H71" s="316"/>
    </row>
    <row r="72" spans="1:8" s="90" customFormat="1" ht="15">
      <c r="A72" s="308" t="s">
        <v>84</v>
      </c>
      <c r="B72" s="335" t="str">
        <f aca="true" t="shared" si="2" ref="B72:B135">+B71</f>
        <v>enter L3 yr 2</v>
      </c>
      <c r="C72" s="63">
        <v>1</v>
      </c>
      <c r="D72" s="67">
        <v>59100</v>
      </c>
      <c r="E72" s="329" t="e">
        <f aca="true" t="shared" si="3" ref="E72:E135">+E71</f>
        <v>#REF!</v>
      </c>
      <c r="F72" s="329" t="e">
        <f aca="true" t="shared" si="4" ref="F72:F135">+F71</f>
        <v>#REF!</v>
      </c>
      <c r="G72" s="320" t="e">
        <f>+'Lawson Codes MODULAR'!D8</f>
        <v>#REF!</v>
      </c>
      <c r="H72" s="316"/>
    </row>
    <row r="73" spans="1:8" s="90" customFormat="1" ht="15">
      <c r="A73" s="308" t="s">
        <v>121</v>
      </c>
      <c r="B73" s="335" t="str">
        <f t="shared" si="2"/>
        <v>enter L3 yr 2</v>
      </c>
      <c r="C73" s="63">
        <v>1</v>
      </c>
      <c r="D73" s="67">
        <v>59200</v>
      </c>
      <c r="E73" s="329" t="e">
        <f t="shared" si="3"/>
        <v>#REF!</v>
      </c>
      <c r="F73" s="329" t="e">
        <f t="shared" si="4"/>
        <v>#REF!</v>
      </c>
      <c r="G73" s="320" t="e">
        <f>+'Lawson Codes MODULAR'!D9</f>
        <v>#REF!</v>
      </c>
      <c r="H73" s="316"/>
    </row>
    <row r="74" spans="1:8" s="90" customFormat="1" ht="15">
      <c r="A74" s="308" t="s">
        <v>132</v>
      </c>
      <c r="B74" s="335" t="str">
        <f t="shared" si="2"/>
        <v>enter L3 yr 2</v>
      </c>
      <c r="C74" s="63">
        <v>1</v>
      </c>
      <c r="D74" s="315">
        <v>59198</v>
      </c>
      <c r="E74" s="329" t="e">
        <f t="shared" si="3"/>
        <v>#REF!</v>
      </c>
      <c r="F74" s="329" t="e">
        <f t="shared" si="4"/>
        <v>#REF!</v>
      </c>
      <c r="G74" s="320">
        <f>+'Lawson Codes MODULAR'!D10</f>
        <v>0</v>
      </c>
      <c r="H74" s="316"/>
    </row>
    <row r="75" spans="1:7" ht="15">
      <c r="A75" s="308" t="s">
        <v>85</v>
      </c>
      <c r="B75" s="335" t="str">
        <f t="shared" si="2"/>
        <v>enter L3 yr 2</v>
      </c>
      <c r="C75" s="321">
        <v>1</v>
      </c>
      <c r="D75" s="67">
        <v>61100</v>
      </c>
      <c r="E75" s="329" t="e">
        <f t="shared" si="3"/>
        <v>#REF!</v>
      </c>
      <c r="F75" s="329" t="e">
        <f t="shared" si="4"/>
        <v>#REF!</v>
      </c>
      <c r="G75" s="321" t="e">
        <f>+'Lawson Codes MODULAR'!D27</f>
        <v>#REF!</v>
      </c>
    </row>
    <row r="76" spans="1:7" ht="15">
      <c r="A76" s="308" t="s">
        <v>86</v>
      </c>
      <c r="B76" s="335" t="str">
        <f t="shared" si="2"/>
        <v>enter L3 yr 2</v>
      </c>
      <c r="C76" s="321">
        <v>1</v>
      </c>
      <c r="D76" s="67">
        <v>61200</v>
      </c>
      <c r="E76" s="329" t="e">
        <f t="shared" si="3"/>
        <v>#REF!</v>
      </c>
      <c r="F76" s="329" t="e">
        <f t="shared" si="4"/>
        <v>#REF!</v>
      </c>
      <c r="G76" s="321" t="e">
        <f>+'Lawson Codes MODULAR'!D28</f>
        <v>#REF!</v>
      </c>
    </row>
    <row r="77" spans="1:7" ht="15">
      <c r="A77" s="308" t="s">
        <v>87</v>
      </c>
      <c r="B77" s="335" t="str">
        <f t="shared" si="2"/>
        <v>enter L3 yr 2</v>
      </c>
      <c r="C77" s="321">
        <v>1</v>
      </c>
      <c r="D77" s="67">
        <v>62100</v>
      </c>
      <c r="E77" s="329" t="e">
        <f t="shared" si="3"/>
        <v>#REF!</v>
      </c>
      <c r="F77" s="329" t="e">
        <f t="shared" si="4"/>
        <v>#REF!</v>
      </c>
      <c r="G77" s="321" t="e">
        <f>+'Lawson Codes MODULAR'!D30</f>
        <v>#REF!</v>
      </c>
    </row>
    <row r="78" spans="1:7" ht="15">
      <c r="A78" s="308" t="s">
        <v>88</v>
      </c>
      <c r="B78" s="335" t="str">
        <f t="shared" si="2"/>
        <v>enter L3 yr 2</v>
      </c>
      <c r="C78" s="321">
        <v>1</v>
      </c>
      <c r="D78" s="67">
        <v>62200</v>
      </c>
      <c r="E78" s="329" t="e">
        <f t="shared" si="3"/>
        <v>#REF!</v>
      </c>
      <c r="F78" s="329" t="e">
        <f t="shared" si="4"/>
        <v>#REF!</v>
      </c>
      <c r="G78" s="321" t="e">
        <f>+'Lawson Codes MODULAR'!D31</f>
        <v>#REF!</v>
      </c>
    </row>
    <row r="79" spans="1:7" ht="15">
      <c r="A79" s="308" t="s">
        <v>89</v>
      </c>
      <c r="B79" s="335" t="str">
        <f t="shared" si="2"/>
        <v>enter L3 yr 2</v>
      </c>
      <c r="C79" s="321">
        <v>1</v>
      </c>
      <c r="D79" s="67">
        <v>62300</v>
      </c>
      <c r="E79" s="329" t="e">
        <f t="shared" si="3"/>
        <v>#REF!</v>
      </c>
      <c r="F79" s="329" t="e">
        <f t="shared" si="4"/>
        <v>#REF!</v>
      </c>
      <c r="G79" s="321" t="e">
        <f>+'Lawson Codes MODULAR'!D32</f>
        <v>#REF!</v>
      </c>
    </row>
    <row r="80" spans="1:7" ht="15">
      <c r="A80" s="308" t="s">
        <v>90</v>
      </c>
      <c r="B80" s="335" t="str">
        <f t="shared" si="2"/>
        <v>enter L3 yr 2</v>
      </c>
      <c r="C80" s="321">
        <v>1</v>
      </c>
      <c r="D80" s="67">
        <v>64100</v>
      </c>
      <c r="E80" s="329" t="e">
        <f t="shared" si="3"/>
        <v>#REF!</v>
      </c>
      <c r="F80" s="329" t="e">
        <f t="shared" si="4"/>
        <v>#REF!</v>
      </c>
      <c r="G80" s="321">
        <f>+'Lawson Codes MODULAR'!D34</f>
        <v>0</v>
      </c>
    </row>
    <row r="81" spans="1:7" ht="15">
      <c r="A81" s="308" t="s">
        <v>91</v>
      </c>
      <c r="B81" s="335" t="str">
        <f t="shared" si="2"/>
        <v>enter L3 yr 2</v>
      </c>
      <c r="C81" s="321">
        <v>1</v>
      </c>
      <c r="D81" s="67">
        <v>65100</v>
      </c>
      <c r="E81" s="329" t="e">
        <f t="shared" si="3"/>
        <v>#REF!</v>
      </c>
      <c r="F81" s="329" t="e">
        <f t="shared" si="4"/>
        <v>#REF!</v>
      </c>
      <c r="G81" s="321">
        <f>+'Lawson Codes MODULAR'!D36</f>
        <v>0</v>
      </c>
    </row>
    <row r="82" spans="1:7" ht="15">
      <c r="A82" s="308" t="s">
        <v>92</v>
      </c>
      <c r="B82" s="335" t="str">
        <f t="shared" si="2"/>
        <v>enter L3 yr 2</v>
      </c>
      <c r="C82" s="321">
        <v>1</v>
      </c>
      <c r="D82" s="67">
        <v>65200</v>
      </c>
      <c r="E82" s="329" t="e">
        <f t="shared" si="3"/>
        <v>#REF!</v>
      </c>
      <c r="F82" s="329" t="e">
        <f t="shared" si="4"/>
        <v>#REF!</v>
      </c>
      <c r="G82" s="321">
        <f>+'Lawson Codes MODULAR'!D37</f>
        <v>0</v>
      </c>
    </row>
    <row r="83" spans="1:7" ht="15">
      <c r="A83" s="308" t="s">
        <v>93</v>
      </c>
      <c r="B83" s="335" t="str">
        <f t="shared" si="2"/>
        <v>enter L3 yr 2</v>
      </c>
      <c r="C83" s="321">
        <v>1</v>
      </c>
      <c r="D83" s="67">
        <v>65800</v>
      </c>
      <c r="E83" s="329" t="e">
        <f t="shared" si="3"/>
        <v>#REF!</v>
      </c>
      <c r="F83" s="329" t="e">
        <f t="shared" si="4"/>
        <v>#REF!</v>
      </c>
      <c r="G83" s="321" t="e">
        <f>+'Lawson Codes MODULAR'!D38</f>
        <v>#REF!</v>
      </c>
    </row>
    <row r="84" spans="1:7" ht="15">
      <c r="A84" s="308" t="s">
        <v>61</v>
      </c>
      <c r="B84" s="335" t="str">
        <f t="shared" si="2"/>
        <v>enter L3 yr 2</v>
      </c>
      <c r="C84" s="321">
        <v>1</v>
      </c>
      <c r="D84" s="67">
        <v>65900</v>
      </c>
      <c r="E84" s="329" t="e">
        <f t="shared" si="3"/>
        <v>#REF!</v>
      </c>
      <c r="F84" s="329" t="e">
        <f t="shared" si="4"/>
        <v>#REF!</v>
      </c>
      <c r="G84" s="321" t="e">
        <f>+'Lawson Codes MODULAR'!D39</f>
        <v>#REF!</v>
      </c>
    </row>
    <row r="85" spans="1:7" ht="15">
      <c r="A85" s="308" t="s">
        <v>94</v>
      </c>
      <c r="B85" s="335" t="str">
        <f t="shared" si="2"/>
        <v>enter L3 yr 2</v>
      </c>
      <c r="C85" s="321">
        <v>1</v>
      </c>
      <c r="D85" s="67">
        <v>66100</v>
      </c>
      <c r="E85" s="329" t="e">
        <f t="shared" si="3"/>
        <v>#REF!</v>
      </c>
      <c r="F85" s="329" t="e">
        <f t="shared" si="4"/>
        <v>#REF!</v>
      </c>
      <c r="G85" s="321" t="e">
        <f>+'Lawson Codes MODULAR'!D41</f>
        <v>#REF!</v>
      </c>
    </row>
    <row r="86" spans="1:7" ht="15">
      <c r="A86" s="308" t="s">
        <v>95</v>
      </c>
      <c r="B86" s="335" t="str">
        <f t="shared" si="2"/>
        <v>enter L3 yr 2</v>
      </c>
      <c r="C86" s="321">
        <v>1</v>
      </c>
      <c r="D86" s="67">
        <v>66200</v>
      </c>
      <c r="E86" s="329" t="e">
        <f t="shared" si="3"/>
        <v>#REF!</v>
      </c>
      <c r="F86" s="329" t="e">
        <f t="shared" si="4"/>
        <v>#REF!</v>
      </c>
      <c r="G86" s="321" t="e">
        <f>+'Lawson Codes MODULAR'!D42</f>
        <v>#REF!</v>
      </c>
    </row>
    <row r="87" spans="1:7" ht="15">
      <c r="A87" s="308" t="s">
        <v>96</v>
      </c>
      <c r="B87" s="335" t="str">
        <f t="shared" si="2"/>
        <v>enter L3 yr 2</v>
      </c>
      <c r="C87" s="321">
        <v>1</v>
      </c>
      <c r="D87" s="67">
        <v>66300</v>
      </c>
      <c r="E87" s="329" t="e">
        <f t="shared" si="3"/>
        <v>#REF!</v>
      </c>
      <c r="F87" s="329" t="e">
        <f t="shared" si="4"/>
        <v>#REF!</v>
      </c>
      <c r="G87" s="321" t="e">
        <f>+'Lawson Codes MODULAR'!D43</f>
        <v>#REF!</v>
      </c>
    </row>
    <row r="88" spans="1:7" ht="15">
      <c r="A88" s="308" t="s">
        <v>97</v>
      </c>
      <c r="B88" s="335" t="str">
        <f t="shared" si="2"/>
        <v>enter L3 yr 2</v>
      </c>
      <c r="C88" s="321">
        <v>1</v>
      </c>
      <c r="D88" s="67">
        <v>66800</v>
      </c>
      <c r="E88" s="329" t="e">
        <f t="shared" si="3"/>
        <v>#REF!</v>
      </c>
      <c r="F88" s="329" t="e">
        <f t="shared" si="4"/>
        <v>#REF!</v>
      </c>
      <c r="G88" s="321" t="e">
        <f>+'Lawson Codes MODULAR'!D44</f>
        <v>#REF!</v>
      </c>
    </row>
    <row r="89" spans="1:7" ht="15">
      <c r="A89" s="308" t="s">
        <v>57</v>
      </c>
      <c r="B89" s="335" t="str">
        <f t="shared" si="2"/>
        <v>enter L3 yr 2</v>
      </c>
      <c r="C89" s="321">
        <v>1</v>
      </c>
      <c r="D89" s="67">
        <v>66900</v>
      </c>
      <c r="E89" s="329" t="e">
        <f t="shared" si="3"/>
        <v>#REF!</v>
      </c>
      <c r="F89" s="329" t="e">
        <f t="shared" si="4"/>
        <v>#REF!</v>
      </c>
      <c r="G89" s="321" t="e">
        <f>+'Lawson Codes MODULAR'!D45</f>
        <v>#REF!</v>
      </c>
    </row>
    <row r="90" spans="1:7" ht="15">
      <c r="A90" s="308" t="s">
        <v>48</v>
      </c>
      <c r="B90" s="335" t="str">
        <f t="shared" si="2"/>
        <v>enter L3 yr 2</v>
      </c>
      <c r="C90" s="321">
        <v>1</v>
      </c>
      <c r="D90" s="67">
        <v>67100</v>
      </c>
      <c r="E90" s="329" t="e">
        <f t="shared" si="3"/>
        <v>#REF!</v>
      </c>
      <c r="F90" s="329" t="e">
        <f t="shared" si="4"/>
        <v>#REF!</v>
      </c>
      <c r="G90" s="321" t="e">
        <f>+'Lawson Codes MODULAR'!D47</f>
        <v>#REF!</v>
      </c>
    </row>
    <row r="91" spans="1:7" ht="15">
      <c r="A91" s="308" t="s">
        <v>49</v>
      </c>
      <c r="B91" s="335" t="str">
        <f t="shared" si="2"/>
        <v>enter L3 yr 2</v>
      </c>
      <c r="C91" s="321">
        <v>1</v>
      </c>
      <c r="D91" s="67">
        <v>67200</v>
      </c>
      <c r="E91" s="329" t="e">
        <f t="shared" si="3"/>
        <v>#REF!</v>
      </c>
      <c r="F91" s="329" t="e">
        <f t="shared" si="4"/>
        <v>#REF!</v>
      </c>
      <c r="G91" s="321" t="e">
        <f>+'Lawson Codes MODULAR'!D48</f>
        <v>#REF!</v>
      </c>
    </row>
    <row r="92" spans="1:7" ht="15">
      <c r="A92" s="308" t="s">
        <v>59</v>
      </c>
      <c r="B92" s="335" t="str">
        <f t="shared" si="2"/>
        <v>enter L3 yr 2</v>
      </c>
      <c r="C92" s="321">
        <v>1</v>
      </c>
      <c r="D92" s="67">
        <v>68100</v>
      </c>
      <c r="E92" s="329" t="e">
        <f t="shared" si="3"/>
        <v>#REF!</v>
      </c>
      <c r="F92" s="329" t="e">
        <f t="shared" si="4"/>
        <v>#REF!</v>
      </c>
      <c r="G92" s="321" t="e">
        <f>+'Lawson Codes MODULAR'!D50</f>
        <v>#REF!</v>
      </c>
    </row>
    <row r="93" spans="1:7" ht="15">
      <c r="A93" s="308" t="s">
        <v>98</v>
      </c>
      <c r="B93" s="335" t="str">
        <f t="shared" si="2"/>
        <v>enter L3 yr 2</v>
      </c>
      <c r="C93" s="321">
        <v>1</v>
      </c>
      <c r="D93" s="67">
        <v>68200</v>
      </c>
      <c r="E93" s="329" t="e">
        <f t="shared" si="3"/>
        <v>#REF!</v>
      </c>
      <c r="F93" s="329" t="e">
        <f t="shared" si="4"/>
        <v>#REF!</v>
      </c>
      <c r="G93" s="321" t="e">
        <f>+'Lawson Codes MODULAR'!D51</f>
        <v>#REF!</v>
      </c>
    </row>
    <row r="94" spans="1:7" ht="15">
      <c r="A94" s="308" t="s">
        <v>60</v>
      </c>
      <c r="B94" s="335" t="str">
        <f t="shared" si="2"/>
        <v>enter L3 yr 2</v>
      </c>
      <c r="C94" s="321">
        <v>1</v>
      </c>
      <c r="D94" s="67">
        <v>68900</v>
      </c>
      <c r="E94" s="329" t="e">
        <f t="shared" si="3"/>
        <v>#REF!</v>
      </c>
      <c r="F94" s="329" t="e">
        <f t="shared" si="4"/>
        <v>#REF!</v>
      </c>
      <c r="G94" s="321" t="e">
        <f>+'Lawson Codes MODULAR'!D52</f>
        <v>#REF!</v>
      </c>
    </row>
    <row r="95" spans="1:7" ht="15">
      <c r="A95" s="308" t="s">
        <v>43</v>
      </c>
      <c r="B95" s="335" t="str">
        <f t="shared" si="2"/>
        <v>enter L3 yr 2</v>
      </c>
      <c r="C95" s="321">
        <v>1</v>
      </c>
      <c r="D95" s="67">
        <v>69100</v>
      </c>
      <c r="E95" s="329" t="e">
        <f t="shared" si="3"/>
        <v>#REF!</v>
      </c>
      <c r="F95" s="329" t="e">
        <f t="shared" si="4"/>
        <v>#REF!</v>
      </c>
      <c r="G95" s="321" t="e">
        <f>+'Lawson Codes MODULAR'!D54</f>
        <v>#REF!</v>
      </c>
    </row>
    <row r="96" spans="1:7" ht="15">
      <c r="A96" s="308" t="s">
        <v>99</v>
      </c>
      <c r="B96" s="335" t="str">
        <f t="shared" si="2"/>
        <v>enter L3 yr 2</v>
      </c>
      <c r="C96" s="321">
        <v>1</v>
      </c>
      <c r="D96" s="67">
        <v>69800</v>
      </c>
      <c r="E96" s="329" t="e">
        <f t="shared" si="3"/>
        <v>#REF!</v>
      </c>
      <c r="F96" s="329" t="e">
        <f t="shared" si="4"/>
        <v>#REF!</v>
      </c>
      <c r="G96" s="321" t="e">
        <f>+'Lawson Codes MODULAR'!D55</f>
        <v>#REF!</v>
      </c>
    </row>
    <row r="97" spans="1:7" ht="15">
      <c r="A97" s="308" t="s">
        <v>62</v>
      </c>
      <c r="B97" s="335" t="str">
        <f t="shared" si="2"/>
        <v>enter L3 yr 2</v>
      </c>
      <c r="C97" s="321">
        <v>1</v>
      </c>
      <c r="D97" s="67">
        <v>69900</v>
      </c>
      <c r="E97" s="329" t="e">
        <f t="shared" si="3"/>
        <v>#REF!</v>
      </c>
      <c r="F97" s="329" t="e">
        <f t="shared" si="4"/>
        <v>#REF!</v>
      </c>
      <c r="G97" s="321" t="e">
        <f>+'Lawson Codes MODULAR'!D56</f>
        <v>#REF!</v>
      </c>
    </row>
    <row r="98" spans="1:7" ht="15">
      <c r="A98" s="308" t="s">
        <v>100</v>
      </c>
      <c r="B98" s="335" t="str">
        <f t="shared" si="2"/>
        <v>enter L3 yr 2</v>
      </c>
      <c r="C98" s="321">
        <v>1</v>
      </c>
      <c r="D98" s="67">
        <v>70100</v>
      </c>
      <c r="E98" s="329" t="e">
        <f t="shared" si="3"/>
        <v>#REF!</v>
      </c>
      <c r="F98" s="329" t="e">
        <f t="shared" si="4"/>
        <v>#REF!</v>
      </c>
      <c r="G98" s="321" t="e">
        <f>+'Lawson Codes MODULAR'!D58</f>
        <v>#REF!</v>
      </c>
    </row>
    <row r="99" spans="1:7" ht="15">
      <c r="A99" s="308" t="s">
        <v>101</v>
      </c>
      <c r="B99" s="335" t="str">
        <f t="shared" si="2"/>
        <v>enter L3 yr 2</v>
      </c>
      <c r="C99" s="321">
        <v>1</v>
      </c>
      <c r="D99" s="67">
        <v>70800</v>
      </c>
      <c r="E99" s="329" t="e">
        <f t="shared" si="3"/>
        <v>#REF!</v>
      </c>
      <c r="F99" s="329" t="e">
        <f t="shared" si="4"/>
        <v>#REF!</v>
      </c>
      <c r="G99" s="321" t="e">
        <f>+'Lawson Codes MODULAR'!D59</f>
        <v>#REF!</v>
      </c>
    </row>
    <row r="100" spans="1:7" ht="15">
      <c r="A100" s="308" t="s">
        <v>102</v>
      </c>
      <c r="B100" s="335" t="str">
        <f t="shared" si="2"/>
        <v>enter L3 yr 2</v>
      </c>
      <c r="C100" s="321">
        <v>1</v>
      </c>
      <c r="D100" s="67">
        <v>70900</v>
      </c>
      <c r="E100" s="329" t="e">
        <f t="shared" si="3"/>
        <v>#REF!</v>
      </c>
      <c r="F100" s="329" t="e">
        <f t="shared" si="4"/>
        <v>#REF!</v>
      </c>
      <c r="G100" s="321" t="e">
        <f>+'Lawson Codes MODULAR'!D60</f>
        <v>#REF!</v>
      </c>
    </row>
    <row r="101" spans="1:7" ht="15">
      <c r="A101" s="308" t="s">
        <v>63</v>
      </c>
      <c r="B101" s="335" t="str">
        <f t="shared" si="2"/>
        <v>enter L3 yr 2</v>
      </c>
      <c r="C101" s="321">
        <v>1</v>
      </c>
      <c r="D101" s="67">
        <v>71100</v>
      </c>
      <c r="E101" s="329" t="e">
        <f t="shared" si="3"/>
        <v>#REF!</v>
      </c>
      <c r="F101" s="329" t="e">
        <f t="shared" si="4"/>
        <v>#REF!</v>
      </c>
      <c r="G101" s="321" t="e">
        <f>+'Lawson Codes MODULAR'!D62</f>
        <v>#REF!</v>
      </c>
    </row>
    <row r="102" spans="1:7" ht="15">
      <c r="A102" s="308" t="s">
        <v>103</v>
      </c>
      <c r="B102" s="335" t="str">
        <f t="shared" si="2"/>
        <v>enter L3 yr 2</v>
      </c>
      <c r="C102" s="321">
        <v>1</v>
      </c>
      <c r="D102" s="67">
        <v>71800</v>
      </c>
      <c r="E102" s="329" t="e">
        <f t="shared" si="3"/>
        <v>#REF!</v>
      </c>
      <c r="F102" s="329" t="e">
        <f t="shared" si="4"/>
        <v>#REF!</v>
      </c>
      <c r="G102" s="321" t="e">
        <f>+'Lawson Codes MODULAR'!D63</f>
        <v>#REF!</v>
      </c>
    </row>
    <row r="103" spans="1:7" ht="15">
      <c r="A103" s="308" t="s">
        <v>104</v>
      </c>
      <c r="B103" s="335" t="str">
        <f t="shared" si="2"/>
        <v>enter L3 yr 2</v>
      </c>
      <c r="C103" s="321">
        <v>1</v>
      </c>
      <c r="D103" s="67">
        <v>71900</v>
      </c>
      <c r="E103" s="329" t="e">
        <f t="shared" si="3"/>
        <v>#REF!</v>
      </c>
      <c r="F103" s="329" t="e">
        <f t="shared" si="4"/>
        <v>#REF!</v>
      </c>
      <c r="G103" s="321" t="e">
        <f>+'Lawson Codes MODULAR'!D64</f>
        <v>#REF!</v>
      </c>
    </row>
    <row r="104" spans="1:7" ht="15">
      <c r="A104" s="308" t="s">
        <v>105</v>
      </c>
      <c r="B104" s="335" t="str">
        <f t="shared" si="2"/>
        <v>enter L3 yr 2</v>
      </c>
      <c r="C104" s="321">
        <v>1</v>
      </c>
      <c r="D104" s="67">
        <v>72100</v>
      </c>
      <c r="E104" s="329" t="e">
        <f t="shared" si="3"/>
        <v>#REF!</v>
      </c>
      <c r="F104" s="329" t="e">
        <f t="shared" si="4"/>
        <v>#REF!</v>
      </c>
      <c r="G104" s="321" t="e">
        <f>+'Lawson Codes MODULAR'!D66</f>
        <v>#REF!</v>
      </c>
    </row>
    <row r="105" spans="1:7" ht="15">
      <c r="A105" s="308" t="s">
        <v>64</v>
      </c>
      <c r="B105" s="335" t="str">
        <f t="shared" si="2"/>
        <v>enter L3 yr 2</v>
      </c>
      <c r="C105" s="321">
        <v>1</v>
      </c>
      <c r="D105" s="67">
        <v>72200</v>
      </c>
      <c r="E105" s="329" t="e">
        <f t="shared" si="3"/>
        <v>#REF!</v>
      </c>
      <c r="F105" s="329" t="e">
        <f t="shared" si="4"/>
        <v>#REF!</v>
      </c>
      <c r="G105" s="321" t="e">
        <f>+'Lawson Codes MODULAR'!D67</f>
        <v>#REF!</v>
      </c>
    </row>
    <row r="106" spans="1:7" ht="15">
      <c r="A106" s="308" t="s">
        <v>65</v>
      </c>
      <c r="B106" s="335" t="str">
        <f t="shared" si="2"/>
        <v>enter L3 yr 2</v>
      </c>
      <c r="C106" s="321">
        <v>1</v>
      </c>
      <c r="D106" s="67">
        <v>72300</v>
      </c>
      <c r="E106" s="329" t="e">
        <f t="shared" si="3"/>
        <v>#REF!</v>
      </c>
      <c r="F106" s="329" t="e">
        <f t="shared" si="4"/>
        <v>#REF!</v>
      </c>
      <c r="G106" s="321" t="e">
        <f>+'Lawson Codes MODULAR'!D68</f>
        <v>#REF!</v>
      </c>
    </row>
    <row r="107" spans="1:7" ht="15">
      <c r="A107" s="308" t="s">
        <v>106</v>
      </c>
      <c r="B107" s="335" t="str">
        <f t="shared" si="2"/>
        <v>enter L3 yr 2</v>
      </c>
      <c r="C107" s="321">
        <v>1</v>
      </c>
      <c r="D107" s="67">
        <v>72400</v>
      </c>
      <c r="E107" s="329" t="e">
        <f t="shared" si="3"/>
        <v>#REF!</v>
      </c>
      <c r="F107" s="329" t="e">
        <f t="shared" si="4"/>
        <v>#REF!</v>
      </c>
      <c r="G107" s="321" t="e">
        <f>+'Lawson Codes MODULAR'!D69</f>
        <v>#REF!</v>
      </c>
    </row>
    <row r="108" spans="1:7" ht="15">
      <c r="A108" s="308" t="s">
        <v>66</v>
      </c>
      <c r="B108" s="335" t="str">
        <f t="shared" si="2"/>
        <v>enter L3 yr 2</v>
      </c>
      <c r="C108" s="321">
        <v>1</v>
      </c>
      <c r="D108" s="67">
        <v>72500</v>
      </c>
      <c r="E108" s="329" t="e">
        <f t="shared" si="3"/>
        <v>#REF!</v>
      </c>
      <c r="F108" s="329" t="e">
        <f t="shared" si="4"/>
        <v>#REF!</v>
      </c>
      <c r="G108" s="321" t="e">
        <f>+'Lawson Codes MODULAR'!D70</f>
        <v>#REF!</v>
      </c>
    </row>
    <row r="109" spans="1:7" ht="15">
      <c r="A109" s="308" t="s">
        <v>67</v>
      </c>
      <c r="B109" s="335" t="str">
        <f t="shared" si="2"/>
        <v>enter L3 yr 2</v>
      </c>
      <c r="C109" s="321">
        <v>1</v>
      </c>
      <c r="D109" s="67">
        <v>72600</v>
      </c>
      <c r="E109" s="329" t="e">
        <f t="shared" si="3"/>
        <v>#REF!</v>
      </c>
      <c r="F109" s="329" t="e">
        <f t="shared" si="4"/>
        <v>#REF!</v>
      </c>
      <c r="G109" s="321" t="e">
        <f>+'Lawson Codes MODULAR'!D71</f>
        <v>#REF!</v>
      </c>
    </row>
    <row r="110" spans="1:7" ht="15">
      <c r="A110" s="308" t="s">
        <v>107</v>
      </c>
      <c r="B110" s="335" t="str">
        <f t="shared" si="2"/>
        <v>enter L3 yr 2</v>
      </c>
      <c r="C110" s="321">
        <v>1</v>
      </c>
      <c r="D110" s="67">
        <v>73100</v>
      </c>
      <c r="E110" s="329" t="e">
        <f t="shared" si="3"/>
        <v>#REF!</v>
      </c>
      <c r="F110" s="329" t="e">
        <f t="shared" si="4"/>
        <v>#REF!</v>
      </c>
      <c r="G110" s="321" t="e">
        <f>+'Lawson Codes MODULAR'!D73</f>
        <v>#REF!</v>
      </c>
    </row>
    <row r="111" spans="1:7" ht="15">
      <c r="A111" s="308" t="s">
        <v>68</v>
      </c>
      <c r="B111" s="335" t="str">
        <f t="shared" si="2"/>
        <v>enter L3 yr 2</v>
      </c>
      <c r="C111" s="321">
        <v>1</v>
      </c>
      <c r="D111" s="67">
        <v>73200</v>
      </c>
      <c r="E111" s="329" t="e">
        <f t="shared" si="3"/>
        <v>#REF!</v>
      </c>
      <c r="F111" s="329" t="e">
        <f t="shared" si="4"/>
        <v>#REF!</v>
      </c>
      <c r="G111" s="321" t="e">
        <f>+'Lawson Codes MODULAR'!D74</f>
        <v>#REF!</v>
      </c>
    </row>
    <row r="112" spans="1:7" ht="15">
      <c r="A112" s="308" t="s">
        <v>69</v>
      </c>
      <c r="B112" s="335" t="str">
        <f t="shared" si="2"/>
        <v>enter L3 yr 2</v>
      </c>
      <c r="C112" s="321">
        <v>1</v>
      </c>
      <c r="D112" s="67">
        <v>73300</v>
      </c>
      <c r="E112" s="329" t="e">
        <f t="shared" si="3"/>
        <v>#REF!</v>
      </c>
      <c r="F112" s="329" t="e">
        <f t="shared" si="4"/>
        <v>#REF!</v>
      </c>
      <c r="G112" s="321" t="e">
        <f>+'Lawson Codes MODULAR'!D75</f>
        <v>#REF!</v>
      </c>
    </row>
    <row r="113" spans="1:7" ht="15">
      <c r="A113" s="308" t="s">
        <v>70</v>
      </c>
      <c r="B113" s="335" t="str">
        <f t="shared" si="2"/>
        <v>enter L3 yr 2</v>
      </c>
      <c r="C113" s="321">
        <v>1</v>
      </c>
      <c r="D113" s="67">
        <v>73400</v>
      </c>
      <c r="E113" s="329" t="e">
        <f t="shared" si="3"/>
        <v>#REF!</v>
      </c>
      <c r="F113" s="329" t="e">
        <f t="shared" si="4"/>
        <v>#REF!</v>
      </c>
      <c r="G113" s="321" t="e">
        <f>+'Lawson Codes MODULAR'!D76</f>
        <v>#REF!</v>
      </c>
    </row>
    <row r="114" spans="1:7" ht="15">
      <c r="A114" s="308" t="s">
        <v>108</v>
      </c>
      <c r="B114" s="335" t="str">
        <f t="shared" si="2"/>
        <v>enter L3 yr 2</v>
      </c>
      <c r="C114" s="321">
        <v>1</v>
      </c>
      <c r="D114" s="67">
        <v>73500</v>
      </c>
      <c r="E114" s="329" t="e">
        <f t="shared" si="3"/>
        <v>#REF!</v>
      </c>
      <c r="F114" s="329" t="e">
        <f t="shared" si="4"/>
        <v>#REF!</v>
      </c>
      <c r="G114" s="321" t="e">
        <f>+'Lawson Codes MODULAR'!D77</f>
        <v>#REF!</v>
      </c>
    </row>
    <row r="115" spans="1:7" ht="15">
      <c r="A115" s="308" t="s">
        <v>109</v>
      </c>
      <c r="B115" s="335" t="str">
        <f t="shared" si="2"/>
        <v>enter L3 yr 2</v>
      </c>
      <c r="C115" s="321">
        <v>1</v>
      </c>
      <c r="D115" s="67">
        <v>75100</v>
      </c>
      <c r="E115" s="329" t="e">
        <f t="shared" si="3"/>
        <v>#REF!</v>
      </c>
      <c r="F115" s="329" t="e">
        <f t="shared" si="4"/>
        <v>#REF!</v>
      </c>
      <c r="G115" s="321" t="e">
        <f>+'Lawson Codes MODULAR'!D79</f>
        <v>#REF!</v>
      </c>
    </row>
    <row r="116" spans="1:7" ht="15">
      <c r="A116" s="308" t="s">
        <v>110</v>
      </c>
      <c r="B116" s="335" t="str">
        <f t="shared" si="2"/>
        <v>enter L3 yr 2</v>
      </c>
      <c r="C116" s="321">
        <v>1</v>
      </c>
      <c r="D116" s="67">
        <v>75200</v>
      </c>
      <c r="E116" s="329" t="e">
        <f t="shared" si="3"/>
        <v>#REF!</v>
      </c>
      <c r="F116" s="329" t="e">
        <f t="shared" si="4"/>
        <v>#REF!</v>
      </c>
      <c r="G116" s="321" t="e">
        <f>+'Lawson Codes MODULAR'!D80</f>
        <v>#REF!</v>
      </c>
    </row>
    <row r="117" spans="1:7" ht="15">
      <c r="A117" s="308" t="s">
        <v>111</v>
      </c>
      <c r="B117" s="335" t="str">
        <f t="shared" si="2"/>
        <v>enter L3 yr 2</v>
      </c>
      <c r="C117" s="321">
        <v>1</v>
      </c>
      <c r="D117" s="67">
        <v>75300</v>
      </c>
      <c r="E117" s="329" t="e">
        <f t="shared" si="3"/>
        <v>#REF!</v>
      </c>
      <c r="F117" s="329" t="e">
        <f t="shared" si="4"/>
        <v>#REF!</v>
      </c>
      <c r="G117" s="321" t="e">
        <f>+'Lawson Codes MODULAR'!D81</f>
        <v>#REF!</v>
      </c>
    </row>
    <row r="118" spans="1:7" ht="15">
      <c r="A118" s="308" t="s">
        <v>71</v>
      </c>
      <c r="B118" s="335" t="str">
        <f t="shared" si="2"/>
        <v>enter L3 yr 2</v>
      </c>
      <c r="C118" s="321">
        <v>1</v>
      </c>
      <c r="D118" s="67">
        <v>76100</v>
      </c>
      <c r="E118" s="329" t="e">
        <f t="shared" si="3"/>
        <v>#REF!</v>
      </c>
      <c r="F118" s="329" t="e">
        <f t="shared" si="4"/>
        <v>#REF!</v>
      </c>
      <c r="G118" s="321" t="e">
        <f>+'Lawson Codes MODULAR'!D83</f>
        <v>#REF!</v>
      </c>
    </row>
    <row r="119" spans="1:7" ht="15">
      <c r="A119" s="308" t="s">
        <v>112</v>
      </c>
      <c r="B119" s="335" t="str">
        <f t="shared" si="2"/>
        <v>enter L3 yr 2</v>
      </c>
      <c r="C119" s="321">
        <v>1</v>
      </c>
      <c r="D119" s="67">
        <v>76200</v>
      </c>
      <c r="E119" s="329" t="e">
        <f t="shared" si="3"/>
        <v>#REF!</v>
      </c>
      <c r="F119" s="329" t="e">
        <f t="shared" si="4"/>
        <v>#REF!</v>
      </c>
      <c r="G119" s="321" t="e">
        <f>+'Lawson Codes MODULAR'!D84</f>
        <v>#REF!</v>
      </c>
    </row>
    <row r="120" spans="1:7" ht="15">
      <c r="A120" s="308" t="s">
        <v>113</v>
      </c>
      <c r="B120" s="335" t="str">
        <f t="shared" si="2"/>
        <v>enter L3 yr 2</v>
      </c>
      <c r="C120" s="321">
        <v>1</v>
      </c>
      <c r="D120" s="67">
        <v>76300</v>
      </c>
      <c r="E120" s="329" t="e">
        <f t="shared" si="3"/>
        <v>#REF!</v>
      </c>
      <c r="F120" s="329" t="e">
        <f t="shared" si="4"/>
        <v>#REF!</v>
      </c>
      <c r="G120" s="321" t="e">
        <f>+'Lawson Codes MODULAR'!D86</f>
        <v>#REF!</v>
      </c>
    </row>
    <row r="121" spans="1:7" ht="15">
      <c r="A121" s="308" t="s">
        <v>72</v>
      </c>
      <c r="B121" s="335" t="str">
        <f t="shared" si="2"/>
        <v>enter L3 yr 2</v>
      </c>
      <c r="C121" s="321">
        <v>1</v>
      </c>
      <c r="D121" s="67">
        <v>76400</v>
      </c>
      <c r="E121" s="329" t="e">
        <f t="shared" si="3"/>
        <v>#REF!</v>
      </c>
      <c r="F121" s="329" t="e">
        <f t="shared" si="4"/>
        <v>#REF!</v>
      </c>
      <c r="G121" s="321" t="e">
        <f>+'Lawson Codes MODULAR'!D88</f>
        <v>#REF!</v>
      </c>
    </row>
    <row r="122" spans="1:7" ht="15">
      <c r="A122" s="308" t="s">
        <v>73</v>
      </c>
      <c r="B122" s="335" t="str">
        <f t="shared" si="2"/>
        <v>enter L3 yr 2</v>
      </c>
      <c r="C122" s="321">
        <v>1</v>
      </c>
      <c r="D122" s="67">
        <v>76500</v>
      </c>
      <c r="E122" s="329" t="e">
        <f t="shared" si="3"/>
        <v>#REF!</v>
      </c>
      <c r="F122" s="329" t="e">
        <f t="shared" si="4"/>
        <v>#REF!</v>
      </c>
      <c r="G122" s="321" t="e">
        <f>+'Lawson Codes MODULAR'!D90</f>
        <v>#REF!</v>
      </c>
    </row>
    <row r="123" spans="1:7" ht="15">
      <c r="A123" s="308" t="s">
        <v>114</v>
      </c>
      <c r="B123" s="335" t="str">
        <f t="shared" si="2"/>
        <v>enter L3 yr 2</v>
      </c>
      <c r="C123" s="321">
        <v>1</v>
      </c>
      <c r="D123" s="67">
        <v>76600</v>
      </c>
      <c r="E123" s="329" t="e">
        <f t="shared" si="3"/>
        <v>#REF!</v>
      </c>
      <c r="F123" s="329" t="e">
        <f t="shared" si="4"/>
        <v>#REF!</v>
      </c>
      <c r="G123" s="321" t="e">
        <f>+'Lawson Codes MODULAR'!D92</f>
        <v>#REF!</v>
      </c>
    </row>
    <row r="124" spans="1:7" ht="15">
      <c r="A124" s="308" t="s">
        <v>74</v>
      </c>
      <c r="B124" s="335" t="str">
        <f t="shared" si="2"/>
        <v>enter L3 yr 2</v>
      </c>
      <c r="C124" s="321">
        <v>1</v>
      </c>
      <c r="D124" s="67">
        <v>76700</v>
      </c>
      <c r="E124" s="329" t="e">
        <f t="shared" si="3"/>
        <v>#REF!</v>
      </c>
      <c r="F124" s="329" t="e">
        <f t="shared" si="4"/>
        <v>#REF!</v>
      </c>
      <c r="G124" s="321" t="e">
        <f>+'Lawson Codes MODULAR'!D93</f>
        <v>#REF!</v>
      </c>
    </row>
    <row r="125" spans="1:7" ht="15">
      <c r="A125" s="308" t="s">
        <v>75</v>
      </c>
      <c r="B125" s="335" t="str">
        <f t="shared" si="2"/>
        <v>enter L3 yr 2</v>
      </c>
      <c r="C125" s="321">
        <v>1</v>
      </c>
      <c r="D125" s="67">
        <v>76900</v>
      </c>
      <c r="E125" s="329" t="e">
        <f t="shared" si="3"/>
        <v>#REF!</v>
      </c>
      <c r="F125" s="329" t="e">
        <f t="shared" si="4"/>
        <v>#REF!</v>
      </c>
      <c r="G125" s="321" t="e">
        <f>+'Lawson Codes MODULAR'!D95</f>
        <v>#REF!</v>
      </c>
    </row>
    <row r="126" spans="1:7" ht="15">
      <c r="A126" s="308" t="s">
        <v>76</v>
      </c>
      <c r="B126" s="335" t="str">
        <f t="shared" si="2"/>
        <v>enter L3 yr 2</v>
      </c>
      <c r="C126" s="321">
        <v>1</v>
      </c>
      <c r="D126" s="67">
        <v>77100</v>
      </c>
      <c r="E126" s="329" t="e">
        <f t="shared" si="3"/>
        <v>#REF!</v>
      </c>
      <c r="F126" s="329" t="e">
        <f t="shared" si="4"/>
        <v>#REF!</v>
      </c>
      <c r="G126" s="321" t="e">
        <f>+'Lawson Codes MODULAR'!D97</f>
        <v>#REF!</v>
      </c>
    </row>
    <row r="127" spans="1:7" ht="15">
      <c r="A127" s="308" t="s">
        <v>77</v>
      </c>
      <c r="B127" s="335" t="str">
        <f t="shared" si="2"/>
        <v>enter L3 yr 2</v>
      </c>
      <c r="C127" s="321">
        <v>1</v>
      </c>
      <c r="D127" s="67">
        <v>77400</v>
      </c>
      <c r="E127" s="329" t="e">
        <f t="shared" si="3"/>
        <v>#REF!</v>
      </c>
      <c r="F127" s="329" t="e">
        <f t="shared" si="4"/>
        <v>#REF!</v>
      </c>
      <c r="G127" s="321" t="e">
        <f>+'Lawson Codes MODULAR'!D98</f>
        <v>#REF!</v>
      </c>
    </row>
    <row r="128" spans="1:7" ht="15">
      <c r="A128" s="308" t="s">
        <v>78</v>
      </c>
      <c r="B128" s="335" t="str">
        <f t="shared" si="2"/>
        <v>enter L3 yr 2</v>
      </c>
      <c r="C128" s="321">
        <v>1</v>
      </c>
      <c r="D128" s="67">
        <v>77500</v>
      </c>
      <c r="E128" s="329" t="e">
        <f t="shared" si="3"/>
        <v>#REF!</v>
      </c>
      <c r="F128" s="329" t="e">
        <f t="shared" si="4"/>
        <v>#REF!</v>
      </c>
      <c r="G128" s="321" t="e">
        <f>+'Lawson Codes MODULAR'!D99</f>
        <v>#REF!</v>
      </c>
    </row>
    <row r="129" spans="1:7" ht="15">
      <c r="A129" s="308" t="s">
        <v>79</v>
      </c>
      <c r="B129" s="335" t="str">
        <f t="shared" si="2"/>
        <v>enter L3 yr 2</v>
      </c>
      <c r="C129" s="321">
        <v>1</v>
      </c>
      <c r="D129" s="67">
        <v>77600</v>
      </c>
      <c r="E129" s="329" t="e">
        <f t="shared" si="3"/>
        <v>#REF!</v>
      </c>
      <c r="F129" s="329" t="e">
        <f t="shared" si="4"/>
        <v>#REF!</v>
      </c>
      <c r="G129" s="321" t="e">
        <f>+'Lawson Codes MODULAR'!D100</f>
        <v>#REF!</v>
      </c>
    </row>
    <row r="130" spans="1:7" ht="15">
      <c r="A130" s="308" t="s">
        <v>80</v>
      </c>
      <c r="B130" s="335" t="str">
        <f t="shared" si="2"/>
        <v>enter L3 yr 2</v>
      </c>
      <c r="C130" s="321">
        <v>1</v>
      </c>
      <c r="D130" s="67">
        <v>77700</v>
      </c>
      <c r="E130" s="329" t="e">
        <f t="shared" si="3"/>
        <v>#REF!</v>
      </c>
      <c r="F130" s="329" t="e">
        <f t="shared" si="4"/>
        <v>#REF!</v>
      </c>
      <c r="G130" s="321" t="e">
        <f>+'Lawson Codes MODULAR'!D101</f>
        <v>#REF!</v>
      </c>
    </row>
    <row r="131" spans="1:7" ht="15">
      <c r="A131" s="308" t="s">
        <v>50</v>
      </c>
      <c r="B131" s="335" t="str">
        <f t="shared" si="2"/>
        <v>enter L3 yr 2</v>
      </c>
      <c r="C131" s="321">
        <v>1</v>
      </c>
      <c r="D131" s="67">
        <v>80100</v>
      </c>
      <c r="E131" s="329" t="e">
        <f t="shared" si="3"/>
        <v>#REF!</v>
      </c>
      <c r="F131" s="329" t="e">
        <f t="shared" si="4"/>
        <v>#REF!</v>
      </c>
      <c r="G131" s="321" t="e">
        <f>+'Lawson Codes MODULAR'!D103</f>
        <v>#REF!</v>
      </c>
    </row>
    <row r="132" spans="1:7" ht="15">
      <c r="A132" s="308" t="s">
        <v>51</v>
      </c>
      <c r="B132" s="335" t="str">
        <f t="shared" si="2"/>
        <v>enter L3 yr 2</v>
      </c>
      <c r="C132" s="321">
        <v>1</v>
      </c>
      <c r="D132" s="67">
        <v>81100</v>
      </c>
      <c r="E132" s="329" t="e">
        <f t="shared" si="3"/>
        <v>#REF!</v>
      </c>
      <c r="F132" s="329" t="e">
        <f t="shared" si="4"/>
        <v>#REF!</v>
      </c>
      <c r="G132" s="321" t="e">
        <f>+'Lawson Codes MODULAR'!D104</f>
        <v>#REF!</v>
      </c>
    </row>
    <row r="133" spans="1:7" ht="15">
      <c r="A133" s="308" t="s">
        <v>58</v>
      </c>
      <c r="B133" s="335" t="str">
        <f t="shared" si="2"/>
        <v>enter L3 yr 2</v>
      </c>
      <c r="C133" s="321">
        <v>1</v>
      </c>
      <c r="D133" s="67">
        <v>82100</v>
      </c>
      <c r="E133" s="329" t="e">
        <f t="shared" si="3"/>
        <v>#REF!</v>
      </c>
      <c r="F133" s="329" t="e">
        <f t="shared" si="4"/>
        <v>#REF!</v>
      </c>
      <c r="G133" s="321">
        <f>+'Lawson Codes MODULAR'!D106</f>
        <v>0</v>
      </c>
    </row>
    <row r="134" spans="1:7" ht="15">
      <c r="A134" s="308" t="s">
        <v>115</v>
      </c>
      <c r="B134" s="335" t="str">
        <f t="shared" si="2"/>
        <v>enter L3 yr 2</v>
      </c>
      <c r="C134" s="321">
        <v>1</v>
      </c>
      <c r="D134" s="67">
        <v>82200</v>
      </c>
      <c r="E134" s="329" t="e">
        <f t="shared" si="3"/>
        <v>#REF!</v>
      </c>
      <c r="F134" s="329" t="e">
        <f t="shared" si="4"/>
        <v>#REF!</v>
      </c>
      <c r="G134" s="321">
        <f>+'Lawson Codes MODULAR'!D107</f>
        <v>0</v>
      </c>
    </row>
    <row r="135" spans="1:7" ht="15">
      <c r="A135" s="308" t="s">
        <v>366</v>
      </c>
      <c r="B135" s="335" t="str">
        <f t="shared" si="2"/>
        <v>enter L3 yr 2</v>
      </c>
      <c r="C135" s="321">
        <v>1</v>
      </c>
      <c r="D135" s="67">
        <v>90100</v>
      </c>
      <c r="E135" s="329" t="e">
        <f t="shared" si="3"/>
        <v>#REF!</v>
      </c>
      <c r="F135" s="329" t="e">
        <f t="shared" si="4"/>
        <v>#REF!</v>
      </c>
      <c r="G135" s="321" t="e">
        <f>SUM('Lawson Codes MODULAR'!D110:D111)</f>
        <v>#REF!</v>
      </c>
    </row>
    <row r="136" spans="1:7" ht="15">
      <c r="A136" s="308" t="s">
        <v>367</v>
      </c>
      <c r="B136" s="335" t="str">
        <f>+B135</f>
        <v>enter L3 yr 2</v>
      </c>
      <c r="C136" s="321">
        <v>1</v>
      </c>
      <c r="D136" s="67">
        <v>90200</v>
      </c>
      <c r="E136" s="329" t="e">
        <f>+E135</f>
        <v>#REF!</v>
      </c>
      <c r="F136" s="329" t="e">
        <f>+F135</f>
        <v>#REF!</v>
      </c>
      <c r="G136" s="321" t="e">
        <f>+'Lawson Codes MODULAR'!D112</f>
        <v>#REF!</v>
      </c>
    </row>
    <row r="137" spans="1:8" ht="15">
      <c r="A137" s="309" t="s">
        <v>83</v>
      </c>
      <c r="B137" s="333" t="str">
        <f>+B136</f>
        <v>enter L3 yr 2</v>
      </c>
      <c r="C137" s="324">
        <v>1</v>
      </c>
      <c r="D137" s="310">
        <v>90300</v>
      </c>
      <c r="E137" s="330" t="e">
        <f>+E136</f>
        <v>#REF!</v>
      </c>
      <c r="F137" s="330" t="e">
        <f>+F136</f>
        <v>#REF!</v>
      </c>
      <c r="G137" s="324">
        <f>+'Lawson Codes MODULAR'!D113</f>
        <v>0</v>
      </c>
      <c r="H137" s="318" t="e">
        <f>SUM(G75:G137)</f>
        <v>#REF!</v>
      </c>
    </row>
    <row r="138" spans="1:7" ht="15">
      <c r="A138" s="308" t="s">
        <v>82</v>
      </c>
      <c r="B138" s="331" t="s">
        <v>376</v>
      </c>
      <c r="C138" s="321">
        <v>1</v>
      </c>
      <c r="D138" s="334">
        <v>51000</v>
      </c>
      <c r="E138" s="332" t="e">
        <f>+F137+1</f>
        <v>#REF!</v>
      </c>
      <c r="F138" s="332" t="e">
        <f>+E138+365</f>
        <v>#REF!</v>
      </c>
      <c r="G138" s="320" t="e">
        <f>+'Lawson Codes MODULAR'!E6</f>
        <v>#REF!</v>
      </c>
    </row>
    <row r="139" spans="1:7" ht="15">
      <c r="A139" s="308" t="s">
        <v>83</v>
      </c>
      <c r="B139" s="335" t="str">
        <f>+B138</f>
        <v>enter L3 yr 3</v>
      </c>
      <c r="C139" s="63">
        <v>1</v>
      </c>
      <c r="D139" s="67">
        <v>57000</v>
      </c>
      <c r="E139" s="329" t="e">
        <f>+E138</f>
        <v>#REF!</v>
      </c>
      <c r="F139" s="329" t="e">
        <f>+F138</f>
        <v>#REF!</v>
      </c>
      <c r="G139" s="320">
        <f>+'Lawson Codes MODULAR'!E7</f>
        <v>0</v>
      </c>
    </row>
    <row r="140" spans="1:7" ht="15">
      <c r="A140" s="308" t="s">
        <v>84</v>
      </c>
      <c r="B140" s="335" t="str">
        <f aca="true" t="shared" si="5" ref="B140:B203">+B139</f>
        <v>enter L3 yr 3</v>
      </c>
      <c r="C140" s="63">
        <v>1</v>
      </c>
      <c r="D140" s="67">
        <v>59100</v>
      </c>
      <c r="E140" s="329" t="e">
        <f aca="true" t="shared" si="6" ref="E140:E203">+E139</f>
        <v>#REF!</v>
      </c>
      <c r="F140" s="329" t="e">
        <f aca="true" t="shared" si="7" ref="F140:F203">+F139</f>
        <v>#REF!</v>
      </c>
      <c r="G140" s="320" t="e">
        <f>+'Lawson Codes MODULAR'!E8</f>
        <v>#REF!</v>
      </c>
    </row>
    <row r="141" spans="1:7" ht="15">
      <c r="A141" s="308" t="s">
        <v>121</v>
      </c>
      <c r="B141" s="335" t="str">
        <f t="shared" si="5"/>
        <v>enter L3 yr 3</v>
      </c>
      <c r="C141" s="63">
        <v>1</v>
      </c>
      <c r="D141" s="67">
        <v>59200</v>
      </c>
      <c r="E141" s="329" t="e">
        <f t="shared" si="6"/>
        <v>#REF!</v>
      </c>
      <c r="F141" s="329" t="e">
        <f t="shared" si="7"/>
        <v>#REF!</v>
      </c>
      <c r="G141" s="320" t="e">
        <f>+'Lawson Codes MODULAR'!E9</f>
        <v>#REF!</v>
      </c>
    </row>
    <row r="142" spans="1:7" ht="15">
      <c r="A142" s="308" t="s">
        <v>132</v>
      </c>
      <c r="B142" s="335" t="str">
        <f t="shared" si="5"/>
        <v>enter L3 yr 3</v>
      </c>
      <c r="C142" s="63">
        <v>1</v>
      </c>
      <c r="D142" s="315">
        <v>59198</v>
      </c>
      <c r="E142" s="329" t="e">
        <f t="shared" si="6"/>
        <v>#REF!</v>
      </c>
      <c r="F142" s="329" t="e">
        <f t="shared" si="7"/>
        <v>#REF!</v>
      </c>
      <c r="G142" s="320">
        <f>+'Lawson Codes MODULAR'!E10</f>
        <v>0</v>
      </c>
    </row>
    <row r="143" spans="1:7" ht="15">
      <c r="A143" s="308" t="s">
        <v>85</v>
      </c>
      <c r="B143" s="335" t="str">
        <f t="shared" si="5"/>
        <v>enter L3 yr 3</v>
      </c>
      <c r="C143" s="321">
        <v>1</v>
      </c>
      <c r="D143" s="67">
        <v>61100</v>
      </c>
      <c r="E143" s="329" t="e">
        <f t="shared" si="6"/>
        <v>#REF!</v>
      </c>
      <c r="F143" s="329" t="e">
        <f t="shared" si="7"/>
        <v>#REF!</v>
      </c>
      <c r="G143" s="321" t="e">
        <f>+'Lawson Codes MODULAR'!E27</f>
        <v>#REF!</v>
      </c>
    </row>
    <row r="144" spans="1:7" ht="15">
      <c r="A144" s="308" t="s">
        <v>86</v>
      </c>
      <c r="B144" s="335" t="str">
        <f t="shared" si="5"/>
        <v>enter L3 yr 3</v>
      </c>
      <c r="C144" s="321">
        <v>1</v>
      </c>
      <c r="D144" s="67">
        <v>61200</v>
      </c>
      <c r="E144" s="329" t="e">
        <f t="shared" si="6"/>
        <v>#REF!</v>
      </c>
      <c r="F144" s="329" t="e">
        <f t="shared" si="7"/>
        <v>#REF!</v>
      </c>
      <c r="G144" s="321" t="e">
        <f>+'Lawson Codes MODULAR'!E28</f>
        <v>#REF!</v>
      </c>
    </row>
    <row r="145" spans="1:7" ht="15">
      <c r="A145" s="308" t="s">
        <v>87</v>
      </c>
      <c r="B145" s="335" t="str">
        <f t="shared" si="5"/>
        <v>enter L3 yr 3</v>
      </c>
      <c r="C145" s="321">
        <v>1</v>
      </c>
      <c r="D145" s="67">
        <v>62100</v>
      </c>
      <c r="E145" s="329" t="e">
        <f t="shared" si="6"/>
        <v>#REF!</v>
      </c>
      <c r="F145" s="329" t="e">
        <f t="shared" si="7"/>
        <v>#REF!</v>
      </c>
      <c r="G145" s="321" t="e">
        <f>+'Lawson Codes MODULAR'!E30</f>
        <v>#REF!</v>
      </c>
    </row>
    <row r="146" spans="1:7" ht="15">
      <c r="A146" s="308" t="s">
        <v>88</v>
      </c>
      <c r="B146" s="335" t="str">
        <f t="shared" si="5"/>
        <v>enter L3 yr 3</v>
      </c>
      <c r="C146" s="321">
        <v>1</v>
      </c>
      <c r="D146" s="67">
        <v>62200</v>
      </c>
      <c r="E146" s="329" t="e">
        <f t="shared" si="6"/>
        <v>#REF!</v>
      </c>
      <c r="F146" s="329" t="e">
        <f t="shared" si="7"/>
        <v>#REF!</v>
      </c>
      <c r="G146" s="321" t="e">
        <f>+'Lawson Codes MODULAR'!E31</f>
        <v>#REF!</v>
      </c>
    </row>
    <row r="147" spans="1:7" ht="15">
      <c r="A147" s="308" t="s">
        <v>89</v>
      </c>
      <c r="B147" s="335" t="str">
        <f t="shared" si="5"/>
        <v>enter L3 yr 3</v>
      </c>
      <c r="C147" s="321">
        <v>1</v>
      </c>
      <c r="D147" s="67">
        <v>62300</v>
      </c>
      <c r="E147" s="329" t="e">
        <f t="shared" si="6"/>
        <v>#REF!</v>
      </c>
      <c r="F147" s="329" t="e">
        <f t="shared" si="7"/>
        <v>#REF!</v>
      </c>
      <c r="G147" s="321" t="e">
        <f>+'Lawson Codes MODULAR'!E32</f>
        <v>#REF!</v>
      </c>
    </row>
    <row r="148" spans="1:7" ht="15">
      <c r="A148" s="308" t="s">
        <v>90</v>
      </c>
      <c r="B148" s="335" t="str">
        <f t="shared" si="5"/>
        <v>enter L3 yr 3</v>
      </c>
      <c r="C148" s="321">
        <v>1</v>
      </c>
      <c r="D148" s="67">
        <v>64100</v>
      </c>
      <c r="E148" s="329" t="e">
        <f t="shared" si="6"/>
        <v>#REF!</v>
      </c>
      <c r="F148" s="329" t="e">
        <f t="shared" si="7"/>
        <v>#REF!</v>
      </c>
      <c r="G148" s="321">
        <f>+'Lawson Codes MODULAR'!E34</f>
        <v>0</v>
      </c>
    </row>
    <row r="149" spans="1:7" ht="15">
      <c r="A149" s="308" t="s">
        <v>91</v>
      </c>
      <c r="B149" s="335" t="str">
        <f t="shared" si="5"/>
        <v>enter L3 yr 3</v>
      </c>
      <c r="C149" s="321">
        <v>1</v>
      </c>
      <c r="D149" s="67">
        <v>65100</v>
      </c>
      <c r="E149" s="329" t="e">
        <f t="shared" si="6"/>
        <v>#REF!</v>
      </c>
      <c r="F149" s="329" t="e">
        <f t="shared" si="7"/>
        <v>#REF!</v>
      </c>
      <c r="G149" s="321">
        <f>+'Lawson Codes MODULAR'!E36</f>
        <v>0</v>
      </c>
    </row>
    <row r="150" spans="1:7" ht="15">
      <c r="A150" s="308" t="s">
        <v>92</v>
      </c>
      <c r="B150" s="335" t="str">
        <f t="shared" si="5"/>
        <v>enter L3 yr 3</v>
      </c>
      <c r="C150" s="321">
        <v>1</v>
      </c>
      <c r="D150" s="67">
        <v>65200</v>
      </c>
      <c r="E150" s="329" t="e">
        <f t="shared" si="6"/>
        <v>#REF!</v>
      </c>
      <c r="F150" s="329" t="e">
        <f t="shared" si="7"/>
        <v>#REF!</v>
      </c>
      <c r="G150" s="321">
        <f>+'Lawson Codes MODULAR'!E37</f>
        <v>0</v>
      </c>
    </row>
    <row r="151" spans="1:7" ht="15">
      <c r="A151" s="308" t="s">
        <v>93</v>
      </c>
      <c r="B151" s="335" t="str">
        <f t="shared" si="5"/>
        <v>enter L3 yr 3</v>
      </c>
      <c r="C151" s="321">
        <v>1</v>
      </c>
      <c r="D151" s="67">
        <v>65800</v>
      </c>
      <c r="E151" s="329" t="e">
        <f t="shared" si="6"/>
        <v>#REF!</v>
      </c>
      <c r="F151" s="329" t="e">
        <f t="shared" si="7"/>
        <v>#REF!</v>
      </c>
      <c r="G151" s="321" t="e">
        <f>+'Lawson Codes MODULAR'!E38</f>
        <v>#REF!</v>
      </c>
    </row>
    <row r="152" spans="1:7" ht="15">
      <c r="A152" s="308" t="s">
        <v>61</v>
      </c>
      <c r="B152" s="335" t="str">
        <f t="shared" si="5"/>
        <v>enter L3 yr 3</v>
      </c>
      <c r="C152" s="321">
        <v>1</v>
      </c>
      <c r="D152" s="67">
        <v>65900</v>
      </c>
      <c r="E152" s="329" t="e">
        <f t="shared" si="6"/>
        <v>#REF!</v>
      </c>
      <c r="F152" s="329" t="e">
        <f t="shared" si="7"/>
        <v>#REF!</v>
      </c>
      <c r="G152" s="321" t="e">
        <f>+'Lawson Codes MODULAR'!E39</f>
        <v>#REF!</v>
      </c>
    </row>
    <row r="153" spans="1:7" ht="15">
      <c r="A153" s="308" t="s">
        <v>94</v>
      </c>
      <c r="B153" s="335" t="str">
        <f t="shared" si="5"/>
        <v>enter L3 yr 3</v>
      </c>
      <c r="C153" s="321">
        <v>1</v>
      </c>
      <c r="D153" s="67">
        <v>66100</v>
      </c>
      <c r="E153" s="329" t="e">
        <f t="shared" si="6"/>
        <v>#REF!</v>
      </c>
      <c r="F153" s="329" t="e">
        <f t="shared" si="7"/>
        <v>#REF!</v>
      </c>
      <c r="G153" s="321" t="e">
        <f>+'Lawson Codes MODULAR'!E41</f>
        <v>#REF!</v>
      </c>
    </row>
    <row r="154" spans="1:7" ht="15">
      <c r="A154" s="308" t="s">
        <v>95</v>
      </c>
      <c r="B154" s="335" t="str">
        <f t="shared" si="5"/>
        <v>enter L3 yr 3</v>
      </c>
      <c r="C154" s="321">
        <v>1</v>
      </c>
      <c r="D154" s="67">
        <v>66200</v>
      </c>
      <c r="E154" s="329" t="e">
        <f t="shared" si="6"/>
        <v>#REF!</v>
      </c>
      <c r="F154" s="329" t="e">
        <f t="shared" si="7"/>
        <v>#REF!</v>
      </c>
      <c r="G154" s="321" t="e">
        <f>+'Lawson Codes MODULAR'!E42</f>
        <v>#REF!</v>
      </c>
    </row>
    <row r="155" spans="1:7" ht="15">
      <c r="A155" s="308" t="s">
        <v>96</v>
      </c>
      <c r="B155" s="335" t="str">
        <f t="shared" si="5"/>
        <v>enter L3 yr 3</v>
      </c>
      <c r="C155" s="321">
        <v>1</v>
      </c>
      <c r="D155" s="67">
        <v>66300</v>
      </c>
      <c r="E155" s="329" t="e">
        <f t="shared" si="6"/>
        <v>#REF!</v>
      </c>
      <c r="F155" s="329" t="e">
        <f t="shared" si="7"/>
        <v>#REF!</v>
      </c>
      <c r="G155" s="321" t="e">
        <f>+'Lawson Codes MODULAR'!E43</f>
        <v>#REF!</v>
      </c>
    </row>
    <row r="156" spans="1:7" ht="15">
      <c r="A156" s="308" t="s">
        <v>97</v>
      </c>
      <c r="B156" s="335" t="str">
        <f t="shared" si="5"/>
        <v>enter L3 yr 3</v>
      </c>
      <c r="C156" s="321">
        <v>1</v>
      </c>
      <c r="D156" s="67">
        <v>66800</v>
      </c>
      <c r="E156" s="329" t="e">
        <f t="shared" si="6"/>
        <v>#REF!</v>
      </c>
      <c r="F156" s="329" t="e">
        <f t="shared" si="7"/>
        <v>#REF!</v>
      </c>
      <c r="G156" s="321" t="e">
        <f>+'Lawson Codes MODULAR'!E44</f>
        <v>#REF!</v>
      </c>
    </row>
    <row r="157" spans="1:7" ht="15">
      <c r="A157" s="308" t="s">
        <v>57</v>
      </c>
      <c r="B157" s="335" t="str">
        <f t="shared" si="5"/>
        <v>enter L3 yr 3</v>
      </c>
      <c r="C157" s="321">
        <v>1</v>
      </c>
      <c r="D157" s="67">
        <v>66900</v>
      </c>
      <c r="E157" s="329" t="e">
        <f t="shared" si="6"/>
        <v>#REF!</v>
      </c>
      <c r="F157" s="329" t="e">
        <f t="shared" si="7"/>
        <v>#REF!</v>
      </c>
      <c r="G157" s="321" t="e">
        <f>+'Lawson Codes MODULAR'!E45</f>
        <v>#REF!</v>
      </c>
    </row>
    <row r="158" spans="1:7" ht="15">
      <c r="A158" s="308" t="s">
        <v>48</v>
      </c>
      <c r="B158" s="335" t="str">
        <f t="shared" si="5"/>
        <v>enter L3 yr 3</v>
      </c>
      <c r="C158" s="321">
        <v>1</v>
      </c>
      <c r="D158" s="67">
        <v>67100</v>
      </c>
      <c r="E158" s="329" t="e">
        <f t="shared" si="6"/>
        <v>#REF!</v>
      </c>
      <c r="F158" s="329" t="e">
        <f t="shared" si="7"/>
        <v>#REF!</v>
      </c>
      <c r="G158" s="321" t="e">
        <f>+'Lawson Codes MODULAR'!E47</f>
        <v>#REF!</v>
      </c>
    </row>
    <row r="159" spans="1:7" ht="15">
      <c r="A159" s="308" t="s">
        <v>49</v>
      </c>
      <c r="B159" s="335" t="str">
        <f t="shared" si="5"/>
        <v>enter L3 yr 3</v>
      </c>
      <c r="C159" s="321">
        <v>1</v>
      </c>
      <c r="D159" s="67">
        <v>67200</v>
      </c>
      <c r="E159" s="329" t="e">
        <f t="shared" si="6"/>
        <v>#REF!</v>
      </c>
      <c r="F159" s="329" t="e">
        <f t="shared" si="7"/>
        <v>#REF!</v>
      </c>
      <c r="G159" s="321" t="e">
        <f>+'Lawson Codes MODULAR'!E48</f>
        <v>#REF!</v>
      </c>
    </row>
    <row r="160" spans="1:7" ht="15">
      <c r="A160" s="308" t="s">
        <v>59</v>
      </c>
      <c r="B160" s="335" t="str">
        <f t="shared" si="5"/>
        <v>enter L3 yr 3</v>
      </c>
      <c r="C160" s="321">
        <v>1</v>
      </c>
      <c r="D160" s="67">
        <v>68100</v>
      </c>
      <c r="E160" s="329" t="e">
        <f t="shared" si="6"/>
        <v>#REF!</v>
      </c>
      <c r="F160" s="329" t="e">
        <f t="shared" si="7"/>
        <v>#REF!</v>
      </c>
      <c r="G160" s="321" t="e">
        <f>+'Lawson Codes MODULAR'!E50</f>
        <v>#REF!</v>
      </c>
    </row>
    <row r="161" spans="1:7" ht="15">
      <c r="A161" s="308" t="s">
        <v>98</v>
      </c>
      <c r="B161" s="335" t="str">
        <f t="shared" si="5"/>
        <v>enter L3 yr 3</v>
      </c>
      <c r="C161" s="321">
        <v>1</v>
      </c>
      <c r="D161" s="67">
        <v>68200</v>
      </c>
      <c r="E161" s="329" t="e">
        <f t="shared" si="6"/>
        <v>#REF!</v>
      </c>
      <c r="F161" s="329" t="e">
        <f t="shared" si="7"/>
        <v>#REF!</v>
      </c>
      <c r="G161" s="321" t="e">
        <f>+'Lawson Codes MODULAR'!E51</f>
        <v>#REF!</v>
      </c>
    </row>
    <row r="162" spans="1:7" ht="15">
      <c r="A162" s="308" t="s">
        <v>60</v>
      </c>
      <c r="B162" s="335" t="str">
        <f t="shared" si="5"/>
        <v>enter L3 yr 3</v>
      </c>
      <c r="C162" s="321">
        <v>1</v>
      </c>
      <c r="D162" s="67">
        <v>68900</v>
      </c>
      <c r="E162" s="329" t="e">
        <f t="shared" si="6"/>
        <v>#REF!</v>
      </c>
      <c r="F162" s="329" t="e">
        <f t="shared" si="7"/>
        <v>#REF!</v>
      </c>
      <c r="G162" s="321" t="e">
        <f>+'Lawson Codes MODULAR'!E52</f>
        <v>#REF!</v>
      </c>
    </row>
    <row r="163" spans="1:7" ht="15">
      <c r="A163" s="308" t="s">
        <v>43</v>
      </c>
      <c r="B163" s="335" t="str">
        <f t="shared" si="5"/>
        <v>enter L3 yr 3</v>
      </c>
      <c r="C163" s="321">
        <v>1</v>
      </c>
      <c r="D163" s="67">
        <v>69100</v>
      </c>
      <c r="E163" s="329" t="e">
        <f t="shared" si="6"/>
        <v>#REF!</v>
      </c>
      <c r="F163" s="329" t="e">
        <f t="shared" si="7"/>
        <v>#REF!</v>
      </c>
      <c r="G163" s="321" t="e">
        <f>+'Lawson Codes MODULAR'!E54</f>
        <v>#REF!</v>
      </c>
    </row>
    <row r="164" spans="1:7" ht="15">
      <c r="A164" s="308" t="s">
        <v>99</v>
      </c>
      <c r="B164" s="335" t="str">
        <f t="shared" si="5"/>
        <v>enter L3 yr 3</v>
      </c>
      <c r="C164" s="321">
        <v>1</v>
      </c>
      <c r="D164" s="67">
        <v>69800</v>
      </c>
      <c r="E164" s="329" t="e">
        <f t="shared" si="6"/>
        <v>#REF!</v>
      </c>
      <c r="F164" s="329" t="e">
        <f t="shared" si="7"/>
        <v>#REF!</v>
      </c>
      <c r="G164" s="321" t="e">
        <f>+'Lawson Codes MODULAR'!E55</f>
        <v>#REF!</v>
      </c>
    </row>
    <row r="165" spans="1:7" ht="15">
      <c r="A165" s="308" t="s">
        <v>62</v>
      </c>
      <c r="B165" s="335" t="str">
        <f t="shared" si="5"/>
        <v>enter L3 yr 3</v>
      </c>
      <c r="C165" s="321">
        <v>1</v>
      </c>
      <c r="D165" s="67">
        <v>69900</v>
      </c>
      <c r="E165" s="329" t="e">
        <f t="shared" si="6"/>
        <v>#REF!</v>
      </c>
      <c r="F165" s="329" t="e">
        <f t="shared" si="7"/>
        <v>#REF!</v>
      </c>
      <c r="G165" s="321" t="e">
        <f>+'Lawson Codes MODULAR'!E56</f>
        <v>#REF!</v>
      </c>
    </row>
    <row r="166" spans="1:7" ht="15">
      <c r="A166" s="308" t="s">
        <v>100</v>
      </c>
      <c r="B166" s="335" t="str">
        <f t="shared" si="5"/>
        <v>enter L3 yr 3</v>
      </c>
      <c r="C166" s="321">
        <v>1</v>
      </c>
      <c r="D166" s="67">
        <v>70100</v>
      </c>
      <c r="E166" s="329" t="e">
        <f t="shared" si="6"/>
        <v>#REF!</v>
      </c>
      <c r="F166" s="329" t="e">
        <f t="shared" si="7"/>
        <v>#REF!</v>
      </c>
      <c r="G166" s="321" t="e">
        <f>+'Lawson Codes MODULAR'!E58</f>
        <v>#REF!</v>
      </c>
    </row>
    <row r="167" spans="1:7" ht="15">
      <c r="A167" s="308" t="s">
        <v>101</v>
      </c>
      <c r="B167" s="335" t="str">
        <f t="shared" si="5"/>
        <v>enter L3 yr 3</v>
      </c>
      <c r="C167" s="321">
        <v>1</v>
      </c>
      <c r="D167" s="67">
        <v>70800</v>
      </c>
      <c r="E167" s="329" t="e">
        <f t="shared" si="6"/>
        <v>#REF!</v>
      </c>
      <c r="F167" s="329" t="e">
        <f t="shared" si="7"/>
        <v>#REF!</v>
      </c>
      <c r="G167" s="321" t="e">
        <f>+'Lawson Codes MODULAR'!E59</f>
        <v>#REF!</v>
      </c>
    </row>
    <row r="168" spans="1:7" ht="15">
      <c r="A168" s="308" t="s">
        <v>102</v>
      </c>
      <c r="B168" s="335" t="str">
        <f t="shared" si="5"/>
        <v>enter L3 yr 3</v>
      </c>
      <c r="C168" s="321">
        <v>1</v>
      </c>
      <c r="D168" s="67">
        <v>70900</v>
      </c>
      <c r="E168" s="329" t="e">
        <f t="shared" si="6"/>
        <v>#REF!</v>
      </c>
      <c r="F168" s="329" t="e">
        <f t="shared" si="7"/>
        <v>#REF!</v>
      </c>
      <c r="G168" s="321" t="e">
        <f>+'Lawson Codes MODULAR'!E60</f>
        <v>#REF!</v>
      </c>
    </row>
    <row r="169" spans="1:7" ht="15">
      <c r="A169" s="308" t="s">
        <v>63</v>
      </c>
      <c r="B169" s="335" t="str">
        <f t="shared" si="5"/>
        <v>enter L3 yr 3</v>
      </c>
      <c r="C169" s="321">
        <v>1</v>
      </c>
      <c r="D169" s="67">
        <v>71100</v>
      </c>
      <c r="E169" s="329" t="e">
        <f t="shared" si="6"/>
        <v>#REF!</v>
      </c>
      <c r="F169" s="329" t="e">
        <f t="shared" si="7"/>
        <v>#REF!</v>
      </c>
      <c r="G169" s="321" t="e">
        <f>+'Lawson Codes MODULAR'!E62</f>
        <v>#REF!</v>
      </c>
    </row>
    <row r="170" spans="1:7" ht="15">
      <c r="A170" s="308" t="s">
        <v>103</v>
      </c>
      <c r="B170" s="335" t="str">
        <f t="shared" si="5"/>
        <v>enter L3 yr 3</v>
      </c>
      <c r="C170" s="321">
        <v>1</v>
      </c>
      <c r="D170" s="67">
        <v>71800</v>
      </c>
      <c r="E170" s="329" t="e">
        <f t="shared" si="6"/>
        <v>#REF!</v>
      </c>
      <c r="F170" s="329" t="e">
        <f t="shared" si="7"/>
        <v>#REF!</v>
      </c>
      <c r="G170" s="321" t="e">
        <f>+'Lawson Codes MODULAR'!E63</f>
        <v>#REF!</v>
      </c>
    </row>
    <row r="171" spans="1:7" ht="15">
      <c r="A171" s="308" t="s">
        <v>104</v>
      </c>
      <c r="B171" s="335" t="str">
        <f t="shared" si="5"/>
        <v>enter L3 yr 3</v>
      </c>
      <c r="C171" s="321">
        <v>1</v>
      </c>
      <c r="D171" s="67">
        <v>71900</v>
      </c>
      <c r="E171" s="329" t="e">
        <f t="shared" si="6"/>
        <v>#REF!</v>
      </c>
      <c r="F171" s="329" t="e">
        <f t="shared" si="7"/>
        <v>#REF!</v>
      </c>
      <c r="G171" s="321" t="e">
        <f>+'Lawson Codes MODULAR'!E64</f>
        <v>#REF!</v>
      </c>
    </row>
    <row r="172" spans="1:7" ht="15">
      <c r="A172" s="308" t="s">
        <v>105</v>
      </c>
      <c r="B172" s="335" t="str">
        <f t="shared" si="5"/>
        <v>enter L3 yr 3</v>
      </c>
      <c r="C172" s="321">
        <v>1</v>
      </c>
      <c r="D172" s="67">
        <v>72100</v>
      </c>
      <c r="E172" s="329" t="e">
        <f t="shared" si="6"/>
        <v>#REF!</v>
      </c>
      <c r="F172" s="329" t="e">
        <f t="shared" si="7"/>
        <v>#REF!</v>
      </c>
      <c r="G172" s="321" t="e">
        <f>+'Lawson Codes MODULAR'!E66</f>
        <v>#REF!</v>
      </c>
    </row>
    <row r="173" spans="1:7" ht="15">
      <c r="A173" s="308" t="s">
        <v>64</v>
      </c>
      <c r="B173" s="335" t="str">
        <f t="shared" si="5"/>
        <v>enter L3 yr 3</v>
      </c>
      <c r="C173" s="321">
        <v>1</v>
      </c>
      <c r="D173" s="67">
        <v>72200</v>
      </c>
      <c r="E173" s="329" t="e">
        <f t="shared" si="6"/>
        <v>#REF!</v>
      </c>
      <c r="F173" s="329" t="e">
        <f t="shared" si="7"/>
        <v>#REF!</v>
      </c>
      <c r="G173" s="321" t="e">
        <f>+'Lawson Codes MODULAR'!E67</f>
        <v>#REF!</v>
      </c>
    </row>
    <row r="174" spans="1:7" ht="15">
      <c r="A174" s="308" t="s">
        <v>65</v>
      </c>
      <c r="B174" s="335" t="str">
        <f t="shared" si="5"/>
        <v>enter L3 yr 3</v>
      </c>
      <c r="C174" s="321">
        <v>1</v>
      </c>
      <c r="D174" s="67">
        <v>72300</v>
      </c>
      <c r="E174" s="329" t="e">
        <f t="shared" si="6"/>
        <v>#REF!</v>
      </c>
      <c r="F174" s="329" t="e">
        <f t="shared" si="7"/>
        <v>#REF!</v>
      </c>
      <c r="G174" s="321" t="e">
        <f>+'Lawson Codes MODULAR'!E68</f>
        <v>#REF!</v>
      </c>
    </row>
    <row r="175" spans="1:7" ht="15">
      <c r="A175" s="308" t="s">
        <v>106</v>
      </c>
      <c r="B175" s="335" t="str">
        <f t="shared" si="5"/>
        <v>enter L3 yr 3</v>
      </c>
      <c r="C175" s="321">
        <v>1</v>
      </c>
      <c r="D175" s="67">
        <v>72400</v>
      </c>
      <c r="E175" s="329" t="e">
        <f t="shared" si="6"/>
        <v>#REF!</v>
      </c>
      <c r="F175" s="329" t="e">
        <f t="shared" si="7"/>
        <v>#REF!</v>
      </c>
      <c r="G175" s="321" t="e">
        <f>+'Lawson Codes MODULAR'!E69</f>
        <v>#REF!</v>
      </c>
    </row>
    <row r="176" spans="1:7" ht="15">
      <c r="A176" s="308" t="s">
        <v>66</v>
      </c>
      <c r="B176" s="335" t="str">
        <f t="shared" si="5"/>
        <v>enter L3 yr 3</v>
      </c>
      <c r="C176" s="321">
        <v>1</v>
      </c>
      <c r="D176" s="67">
        <v>72500</v>
      </c>
      <c r="E176" s="329" t="e">
        <f t="shared" si="6"/>
        <v>#REF!</v>
      </c>
      <c r="F176" s="329" t="e">
        <f t="shared" si="7"/>
        <v>#REF!</v>
      </c>
      <c r="G176" s="321" t="e">
        <f>+'Lawson Codes MODULAR'!E70</f>
        <v>#REF!</v>
      </c>
    </row>
    <row r="177" spans="1:7" ht="15">
      <c r="A177" s="308" t="s">
        <v>67</v>
      </c>
      <c r="B177" s="335" t="str">
        <f t="shared" si="5"/>
        <v>enter L3 yr 3</v>
      </c>
      <c r="C177" s="321">
        <v>1</v>
      </c>
      <c r="D177" s="67">
        <v>72600</v>
      </c>
      <c r="E177" s="329" t="e">
        <f t="shared" si="6"/>
        <v>#REF!</v>
      </c>
      <c r="F177" s="329" t="e">
        <f t="shared" si="7"/>
        <v>#REF!</v>
      </c>
      <c r="G177" s="321" t="e">
        <f>+'Lawson Codes MODULAR'!E71</f>
        <v>#REF!</v>
      </c>
    </row>
    <row r="178" spans="1:7" ht="15">
      <c r="A178" s="308" t="s">
        <v>107</v>
      </c>
      <c r="B178" s="335" t="str">
        <f t="shared" si="5"/>
        <v>enter L3 yr 3</v>
      </c>
      <c r="C178" s="321">
        <v>1</v>
      </c>
      <c r="D178" s="67">
        <v>73100</v>
      </c>
      <c r="E178" s="329" t="e">
        <f t="shared" si="6"/>
        <v>#REF!</v>
      </c>
      <c r="F178" s="329" t="e">
        <f t="shared" si="7"/>
        <v>#REF!</v>
      </c>
      <c r="G178" s="321" t="e">
        <f>+'Lawson Codes MODULAR'!E73</f>
        <v>#REF!</v>
      </c>
    </row>
    <row r="179" spans="1:7" ht="15">
      <c r="A179" s="308" t="s">
        <v>68</v>
      </c>
      <c r="B179" s="335" t="str">
        <f t="shared" si="5"/>
        <v>enter L3 yr 3</v>
      </c>
      <c r="C179" s="321">
        <v>1</v>
      </c>
      <c r="D179" s="67">
        <v>73200</v>
      </c>
      <c r="E179" s="329" t="e">
        <f t="shared" si="6"/>
        <v>#REF!</v>
      </c>
      <c r="F179" s="329" t="e">
        <f t="shared" si="7"/>
        <v>#REF!</v>
      </c>
      <c r="G179" s="321" t="e">
        <f>+'Lawson Codes MODULAR'!E74</f>
        <v>#REF!</v>
      </c>
    </row>
    <row r="180" spans="1:7" ht="15">
      <c r="A180" s="308" t="s">
        <v>69</v>
      </c>
      <c r="B180" s="335" t="str">
        <f t="shared" si="5"/>
        <v>enter L3 yr 3</v>
      </c>
      <c r="C180" s="321">
        <v>1</v>
      </c>
      <c r="D180" s="67">
        <v>73300</v>
      </c>
      <c r="E180" s="329" t="e">
        <f t="shared" si="6"/>
        <v>#REF!</v>
      </c>
      <c r="F180" s="329" t="e">
        <f t="shared" si="7"/>
        <v>#REF!</v>
      </c>
      <c r="G180" s="321" t="e">
        <f>+'Lawson Codes MODULAR'!E75</f>
        <v>#REF!</v>
      </c>
    </row>
    <row r="181" spans="1:7" ht="15">
      <c r="A181" s="308" t="s">
        <v>70</v>
      </c>
      <c r="B181" s="335" t="str">
        <f t="shared" si="5"/>
        <v>enter L3 yr 3</v>
      </c>
      <c r="C181" s="321">
        <v>1</v>
      </c>
      <c r="D181" s="67">
        <v>73400</v>
      </c>
      <c r="E181" s="329" t="e">
        <f t="shared" si="6"/>
        <v>#REF!</v>
      </c>
      <c r="F181" s="329" t="e">
        <f t="shared" si="7"/>
        <v>#REF!</v>
      </c>
      <c r="G181" s="321" t="e">
        <f>+'Lawson Codes MODULAR'!E76</f>
        <v>#REF!</v>
      </c>
    </row>
    <row r="182" spans="1:7" ht="15">
      <c r="A182" s="308" t="s">
        <v>108</v>
      </c>
      <c r="B182" s="335" t="str">
        <f t="shared" si="5"/>
        <v>enter L3 yr 3</v>
      </c>
      <c r="C182" s="321">
        <v>1</v>
      </c>
      <c r="D182" s="67">
        <v>73500</v>
      </c>
      <c r="E182" s="329" t="e">
        <f t="shared" si="6"/>
        <v>#REF!</v>
      </c>
      <c r="F182" s="329" t="e">
        <f t="shared" si="7"/>
        <v>#REF!</v>
      </c>
      <c r="G182" s="321" t="e">
        <f>+'Lawson Codes MODULAR'!E77</f>
        <v>#REF!</v>
      </c>
    </row>
    <row r="183" spans="1:7" ht="15">
      <c r="A183" s="308" t="s">
        <v>109</v>
      </c>
      <c r="B183" s="335" t="str">
        <f t="shared" si="5"/>
        <v>enter L3 yr 3</v>
      </c>
      <c r="C183" s="321">
        <v>1</v>
      </c>
      <c r="D183" s="67">
        <v>75100</v>
      </c>
      <c r="E183" s="329" t="e">
        <f t="shared" si="6"/>
        <v>#REF!</v>
      </c>
      <c r="F183" s="329" t="e">
        <f t="shared" si="7"/>
        <v>#REF!</v>
      </c>
      <c r="G183" s="321" t="e">
        <f>+'Lawson Codes MODULAR'!E79</f>
        <v>#REF!</v>
      </c>
    </row>
    <row r="184" spans="1:7" ht="15">
      <c r="A184" s="308" t="s">
        <v>110</v>
      </c>
      <c r="B184" s="335" t="str">
        <f t="shared" si="5"/>
        <v>enter L3 yr 3</v>
      </c>
      <c r="C184" s="321">
        <v>1</v>
      </c>
      <c r="D184" s="67">
        <v>75200</v>
      </c>
      <c r="E184" s="329" t="e">
        <f t="shared" si="6"/>
        <v>#REF!</v>
      </c>
      <c r="F184" s="329" t="e">
        <f t="shared" si="7"/>
        <v>#REF!</v>
      </c>
      <c r="G184" s="321" t="e">
        <f>+'Lawson Codes MODULAR'!E80</f>
        <v>#REF!</v>
      </c>
    </row>
    <row r="185" spans="1:7" ht="15">
      <c r="A185" s="308" t="s">
        <v>111</v>
      </c>
      <c r="B185" s="335" t="str">
        <f t="shared" si="5"/>
        <v>enter L3 yr 3</v>
      </c>
      <c r="C185" s="321">
        <v>1</v>
      </c>
      <c r="D185" s="67">
        <v>75300</v>
      </c>
      <c r="E185" s="329" t="e">
        <f t="shared" si="6"/>
        <v>#REF!</v>
      </c>
      <c r="F185" s="329" t="e">
        <f t="shared" si="7"/>
        <v>#REF!</v>
      </c>
      <c r="G185" s="321" t="e">
        <f>+'Lawson Codes MODULAR'!E81</f>
        <v>#REF!</v>
      </c>
    </row>
    <row r="186" spans="1:7" ht="15">
      <c r="A186" s="308" t="s">
        <v>71</v>
      </c>
      <c r="B186" s="335" t="str">
        <f t="shared" si="5"/>
        <v>enter L3 yr 3</v>
      </c>
      <c r="C186" s="321">
        <v>1</v>
      </c>
      <c r="D186" s="67">
        <v>76100</v>
      </c>
      <c r="E186" s="329" t="e">
        <f t="shared" si="6"/>
        <v>#REF!</v>
      </c>
      <c r="F186" s="329" t="e">
        <f t="shared" si="7"/>
        <v>#REF!</v>
      </c>
      <c r="G186" s="321" t="e">
        <f>+'Lawson Codes MODULAR'!E83</f>
        <v>#REF!</v>
      </c>
    </row>
    <row r="187" spans="1:7" ht="15">
      <c r="A187" s="308" t="s">
        <v>112</v>
      </c>
      <c r="B187" s="335" t="str">
        <f t="shared" si="5"/>
        <v>enter L3 yr 3</v>
      </c>
      <c r="C187" s="321">
        <v>1</v>
      </c>
      <c r="D187" s="67">
        <v>76200</v>
      </c>
      <c r="E187" s="329" t="e">
        <f t="shared" si="6"/>
        <v>#REF!</v>
      </c>
      <c r="F187" s="329" t="e">
        <f t="shared" si="7"/>
        <v>#REF!</v>
      </c>
      <c r="G187" s="321" t="e">
        <f>+'Lawson Codes MODULAR'!E84</f>
        <v>#REF!</v>
      </c>
    </row>
    <row r="188" spans="1:7" ht="15">
      <c r="A188" s="308" t="s">
        <v>113</v>
      </c>
      <c r="B188" s="335" t="str">
        <f t="shared" si="5"/>
        <v>enter L3 yr 3</v>
      </c>
      <c r="C188" s="321">
        <v>1</v>
      </c>
      <c r="D188" s="67">
        <v>76300</v>
      </c>
      <c r="E188" s="329" t="e">
        <f t="shared" si="6"/>
        <v>#REF!</v>
      </c>
      <c r="F188" s="329" t="e">
        <f t="shared" si="7"/>
        <v>#REF!</v>
      </c>
      <c r="G188" s="321" t="e">
        <f>+'Lawson Codes MODULAR'!E86</f>
        <v>#REF!</v>
      </c>
    </row>
    <row r="189" spans="1:7" ht="15">
      <c r="A189" s="308" t="s">
        <v>72</v>
      </c>
      <c r="B189" s="335" t="str">
        <f t="shared" si="5"/>
        <v>enter L3 yr 3</v>
      </c>
      <c r="C189" s="321">
        <v>1</v>
      </c>
      <c r="D189" s="67">
        <v>76400</v>
      </c>
      <c r="E189" s="329" t="e">
        <f t="shared" si="6"/>
        <v>#REF!</v>
      </c>
      <c r="F189" s="329" t="e">
        <f t="shared" si="7"/>
        <v>#REF!</v>
      </c>
      <c r="G189" s="321" t="e">
        <f>+'Lawson Codes MODULAR'!E88</f>
        <v>#REF!</v>
      </c>
    </row>
    <row r="190" spans="1:7" ht="15">
      <c r="A190" s="308" t="s">
        <v>73</v>
      </c>
      <c r="B190" s="335" t="str">
        <f t="shared" si="5"/>
        <v>enter L3 yr 3</v>
      </c>
      <c r="C190" s="321">
        <v>1</v>
      </c>
      <c r="D190" s="67">
        <v>76500</v>
      </c>
      <c r="E190" s="329" t="e">
        <f t="shared" si="6"/>
        <v>#REF!</v>
      </c>
      <c r="F190" s="329" t="e">
        <f t="shared" si="7"/>
        <v>#REF!</v>
      </c>
      <c r="G190" s="321" t="e">
        <f>+'Lawson Codes MODULAR'!E90</f>
        <v>#REF!</v>
      </c>
    </row>
    <row r="191" spans="1:7" ht="15">
      <c r="A191" s="308" t="s">
        <v>114</v>
      </c>
      <c r="B191" s="335" t="str">
        <f t="shared" si="5"/>
        <v>enter L3 yr 3</v>
      </c>
      <c r="C191" s="321">
        <v>1</v>
      </c>
      <c r="D191" s="67">
        <v>76600</v>
      </c>
      <c r="E191" s="329" t="e">
        <f t="shared" si="6"/>
        <v>#REF!</v>
      </c>
      <c r="F191" s="329" t="e">
        <f t="shared" si="7"/>
        <v>#REF!</v>
      </c>
      <c r="G191" s="321" t="e">
        <f>+'Lawson Codes MODULAR'!E92</f>
        <v>#REF!</v>
      </c>
    </row>
    <row r="192" spans="1:7" ht="15">
      <c r="A192" s="308" t="s">
        <v>74</v>
      </c>
      <c r="B192" s="335" t="str">
        <f t="shared" si="5"/>
        <v>enter L3 yr 3</v>
      </c>
      <c r="C192" s="321">
        <v>1</v>
      </c>
      <c r="D192" s="67">
        <v>76700</v>
      </c>
      <c r="E192" s="329" t="e">
        <f t="shared" si="6"/>
        <v>#REF!</v>
      </c>
      <c r="F192" s="329" t="e">
        <f t="shared" si="7"/>
        <v>#REF!</v>
      </c>
      <c r="G192" s="321" t="e">
        <f>+'Lawson Codes MODULAR'!E93</f>
        <v>#REF!</v>
      </c>
    </row>
    <row r="193" spans="1:7" ht="15">
      <c r="A193" s="308" t="s">
        <v>75</v>
      </c>
      <c r="B193" s="335" t="str">
        <f t="shared" si="5"/>
        <v>enter L3 yr 3</v>
      </c>
      <c r="C193" s="321">
        <v>1</v>
      </c>
      <c r="D193" s="67">
        <v>76900</v>
      </c>
      <c r="E193" s="329" t="e">
        <f t="shared" si="6"/>
        <v>#REF!</v>
      </c>
      <c r="F193" s="329" t="e">
        <f t="shared" si="7"/>
        <v>#REF!</v>
      </c>
      <c r="G193" s="321" t="e">
        <f>+'Lawson Codes MODULAR'!E95</f>
        <v>#REF!</v>
      </c>
    </row>
    <row r="194" spans="1:7" ht="15">
      <c r="A194" s="308" t="s">
        <v>76</v>
      </c>
      <c r="B194" s="335" t="str">
        <f t="shared" si="5"/>
        <v>enter L3 yr 3</v>
      </c>
      <c r="C194" s="321">
        <v>1</v>
      </c>
      <c r="D194" s="67">
        <v>77100</v>
      </c>
      <c r="E194" s="329" t="e">
        <f t="shared" si="6"/>
        <v>#REF!</v>
      </c>
      <c r="F194" s="329" t="e">
        <f t="shared" si="7"/>
        <v>#REF!</v>
      </c>
      <c r="G194" s="321" t="e">
        <f>+'Lawson Codes MODULAR'!E97</f>
        <v>#REF!</v>
      </c>
    </row>
    <row r="195" spans="1:7" ht="15">
      <c r="A195" s="308" t="s">
        <v>77</v>
      </c>
      <c r="B195" s="335" t="str">
        <f t="shared" si="5"/>
        <v>enter L3 yr 3</v>
      </c>
      <c r="C195" s="321">
        <v>1</v>
      </c>
      <c r="D195" s="67">
        <v>77400</v>
      </c>
      <c r="E195" s="329" t="e">
        <f t="shared" si="6"/>
        <v>#REF!</v>
      </c>
      <c r="F195" s="329" t="e">
        <f t="shared" si="7"/>
        <v>#REF!</v>
      </c>
      <c r="G195" s="321" t="e">
        <f>+'Lawson Codes MODULAR'!E98</f>
        <v>#REF!</v>
      </c>
    </row>
    <row r="196" spans="1:7" ht="15">
      <c r="A196" s="308" t="s">
        <v>78</v>
      </c>
      <c r="B196" s="335" t="str">
        <f t="shared" si="5"/>
        <v>enter L3 yr 3</v>
      </c>
      <c r="C196" s="321">
        <v>1</v>
      </c>
      <c r="D196" s="67">
        <v>77500</v>
      </c>
      <c r="E196" s="329" t="e">
        <f t="shared" si="6"/>
        <v>#REF!</v>
      </c>
      <c r="F196" s="329" t="e">
        <f t="shared" si="7"/>
        <v>#REF!</v>
      </c>
      <c r="G196" s="321" t="e">
        <f>+'Lawson Codes MODULAR'!E99</f>
        <v>#REF!</v>
      </c>
    </row>
    <row r="197" spans="1:7" ht="15">
      <c r="A197" s="308" t="s">
        <v>79</v>
      </c>
      <c r="B197" s="335" t="str">
        <f t="shared" si="5"/>
        <v>enter L3 yr 3</v>
      </c>
      <c r="C197" s="321">
        <v>1</v>
      </c>
      <c r="D197" s="67">
        <v>77600</v>
      </c>
      <c r="E197" s="329" t="e">
        <f t="shared" si="6"/>
        <v>#REF!</v>
      </c>
      <c r="F197" s="329" t="e">
        <f t="shared" si="7"/>
        <v>#REF!</v>
      </c>
      <c r="G197" s="321" t="e">
        <f>+'Lawson Codes MODULAR'!E100</f>
        <v>#REF!</v>
      </c>
    </row>
    <row r="198" spans="1:7" ht="15">
      <c r="A198" s="308" t="s">
        <v>80</v>
      </c>
      <c r="B198" s="335" t="str">
        <f t="shared" si="5"/>
        <v>enter L3 yr 3</v>
      </c>
      <c r="C198" s="321">
        <v>1</v>
      </c>
      <c r="D198" s="67">
        <v>77700</v>
      </c>
      <c r="E198" s="329" t="e">
        <f t="shared" si="6"/>
        <v>#REF!</v>
      </c>
      <c r="F198" s="329" t="e">
        <f t="shared" si="7"/>
        <v>#REF!</v>
      </c>
      <c r="G198" s="321" t="e">
        <f>+'Lawson Codes MODULAR'!E101</f>
        <v>#REF!</v>
      </c>
    </row>
    <row r="199" spans="1:7" ht="15">
      <c r="A199" s="308" t="s">
        <v>50</v>
      </c>
      <c r="B199" s="335" t="str">
        <f t="shared" si="5"/>
        <v>enter L3 yr 3</v>
      </c>
      <c r="C199" s="321">
        <v>1</v>
      </c>
      <c r="D199" s="67">
        <v>80100</v>
      </c>
      <c r="E199" s="329" t="e">
        <f t="shared" si="6"/>
        <v>#REF!</v>
      </c>
      <c r="F199" s="329" t="e">
        <f t="shared" si="7"/>
        <v>#REF!</v>
      </c>
      <c r="G199" s="321" t="e">
        <f>+'Lawson Codes MODULAR'!E103</f>
        <v>#REF!</v>
      </c>
    </row>
    <row r="200" spans="1:7" ht="15">
      <c r="A200" s="308" t="s">
        <v>51</v>
      </c>
      <c r="B200" s="335" t="str">
        <f t="shared" si="5"/>
        <v>enter L3 yr 3</v>
      </c>
      <c r="C200" s="321">
        <v>1</v>
      </c>
      <c r="D200" s="67">
        <v>81100</v>
      </c>
      <c r="E200" s="329" t="e">
        <f t="shared" si="6"/>
        <v>#REF!</v>
      </c>
      <c r="F200" s="329" t="e">
        <f t="shared" si="7"/>
        <v>#REF!</v>
      </c>
      <c r="G200" s="321" t="e">
        <f>+'Lawson Codes MODULAR'!E104</f>
        <v>#REF!</v>
      </c>
    </row>
    <row r="201" spans="1:7" ht="15">
      <c r="A201" s="308" t="s">
        <v>58</v>
      </c>
      <c r="B201" s="335" t="str">
        <f t="shared" si="5"/>
        <v>enter L3 yr 3</v>
      </c>
      <c r="C201" s="321">
        <v>1</v>
      </c>
      <c r="D201" s="67">
        <v>82100</v>
      </c>
      <c r="E201" s="329" t="e">
        <f t="shared" si="6"/>
        <v>#REF!</v>
      </c>
      <c r="F201" s="329" t="e">
        <f t="shared" si="7"/>
        <v>#REF!</v>
      </c>
      <c r="G201" s="321">
        <f>+'Lawson Codes MODULAR'!E106</f>
        <v>0</v>
      </c>
    </row>
    <row r="202" spans="1:7" ht="15">
      <c r="A202" s="308" t="s">
        <v>115</v>
      </c>
      <c r="B202" s="335" t="str">
        <f t="shared" si="5"/>
        <v>enter L3 yr 3</v>
      </c>
      <c r="C202" s="321">
        <v>1</v>
      </c>
      <c r="D202" s="67">
        <v>82200</v>
      </c>
      <c r="E202" s="329" t="e">
        <f t="shared" si="6"/>
        <v>#REF!</v>
      </c>
      <c r="F202" s="329" t="e">
        <f t="shared" si="7"/>
        <v>#REF!</v>
      </c>
      <c r="G202" s="321">
        <f>+'Lawson Codes MODULAR'!E107</f>
        <v>0</v>
      </c>
    </row>
    <row r="203" spans="1:7" ht="15">
      <c r="A203" s="308" t="s">
        <v>366</v>
      </c>
      <c r="B203" s="335" t="str">
        <f t="shared" si="5"/>
        <v>enter L3 yr 3</v>
      </c>
      <c r="C203" s="321">
        <v>1</v>
      </c>
      <c r="D203" s="67">
        <v>90100</v>
      </c>
      <c r="E203" s="329" t="e">
        <f t="shared" si="6"/>
        <v>#REF!</v>
      </c>
      <c r="F203" s="329" t="e">
        <f t="shared" si="7"/>
        <v>#REF!</v>
      </c>
      <c r="G203" s="321" t="e">
        <f>+'Lawson Codes MODULAR'!E111</f>
        <v>#REF!</v>
      </c>
    </row>
    <row r="204" spans="1:7" ht="15">
      <c r="A204" s="308" t="s">
        <v>367</v>
      </c>
      <c r="B204" s="335" t="str">
        <f>+B203</f>
        <v>enter L3 yr 3</v>
      </c>
      <c r="C204" s="321">
        <v>1</v>
      </c>
      <c r="D204" s="67">
        <v>90200</v>
      </c>
      <c r="E204" s="329" t="e">
        <f>+E203</f>
        <v>#REF!</v>
      </c>
      <c r="F204" s="329" t="e">
        <f>+F203</f>
        <v>#REF!</v>
      </c>
      <c r="G204" s="321" t="e">
        <f>+'Lawson Codes MODULAR'!E112</f>
        <v>#REF!</v>
      </c>
    </row>
    <row r="205" spans="1:8" ht="15">
      <c r="A205" s="309" t="s">
        <v>83</v>
      </c>
      <c r="B205" s="333" t="str">
        <f>+B204</f>
        <v>enter L3 yr 3</v>
      </c>
      <c r="C205" s="324">
        <v>1</v>
      </c>
      <c r="D205" s="310">
        <v>90300</v>
      </c>
      <c r="E205" s="330" t="e">
        <f>+E204</f>
        <v>#REF!</v>
      </c>
      <c r="F205" s="330" t="e">
        <f>+F204</f>
        <v>#REF!</v>
      </c>
      <c r="G205" s="324">
        <f>+'Lawson Codes MODULAR'!E113</f>
        <v>0</v>
      </c>
      <c r="H205" s="318" t="e">
        <f>SUM(G143:G205)</f>
        <v>#REF!</v>
      </c>
    </row>
    <row r="206" spans="1:7" ht="15">
      <c r="A206" s="308" t="s">
        <v>82</v>
      </c>
      <c r="B206" s="331" t="s">
        <v>377</v>
      </c>
      <c r="C206" s="321">
        <v>1</v>
      </c>
      <c r="D206" s="336">
        <v>51000</v>
      </c>
      <c r="E206" s="332" t="e">
        <f>+F205+1</f>
        <v>#REF!</v>
      </c>
      <c r="F206" s="332" t="e">
        <f>+E206+364</f>
        <v>#REF!</v>
      </c>
      <c r="G206" s="320" t="e">
        <f>+'Lawson Codes MODULAR'!F6</f>
        <v>#REF!</v>
      </c>
    </row>
    <row r="207" spans="1:7" ht="15">
      <c r="A207" s="308" t="s">
        <v>83</v>
      </c>
      <c r="B207" s="335" t="str">
        <f>+B206</f>
        <v>enter L3 yr 4</v>
      </c>
      <c r="C207" s="63">
        <v>1</v>
      </c>
      <c r="D207" s="67">
        <v>57000</v>
      </c>
      <c r="E207" s="329" t="e">
        <f>+E206</f>
        <v>#REF!</v>
      </c>
      <c r="F207" s="329" t="e">
        <f>+F206</f>
        <v>#REF!</v>
      </c>
      <c r="G207" s="320">
        <f>+'Lawson Codes MODULAR'!F7</f>
        <v>0</v>
      </c>
    </row>
    <row r="208" spans="1:7" ht="15">
      <c r="A208" s="308" t="s">
        <v>84</v>
      </c>
      <c r="B208" s="335" t="str">
        <f aca="true" t="shared" si="8" ref="B208:B271">+B207</f>
        <v>enter L3 yr 4</v>
      </c>
      <c r="C208" s="63">
        <v>1</v>
      </c>
      <c r="D208" s="67">
        <v>59100</v>
      </c>
      <c r="E208" s="329" t="e">
        <f aca="true" t="shared" si="9" ref="E208:E271">+E207</f>
        <v>#REF!</v>
      </c>
      <c r="F208" s="329" t="e">
        <f aca="true" t="shared" si="10" ref="F208:F271">+F207</f>
        <v>#REF!</v>
      </c>
      <c r="G208" s="320" t="e">
        <f>+'Lawson Codes MODULAR'!F8</f>
        <v>#REF!</v>
      </c>
    </row>
    <row r="209" spans="1:7" ht="15">
      <c r="A209" s="308" t="s">
        <v>121</v>
      </c>
      <c r="B209" s="335" t="str">
        <f t="shared" si="8"/>
        <v>enter L3 yr 4</v>
      </c>
      <c r="C209" s="63">
        <v>1</v>
      </c>
      <c r="D209" s="67">
        <v>59200</v>
      </c>
      <c r="E209" s="329" t="e">
        <f t="shared" si="9"/>
        <v>#REF!</v>
      </c>
      <c r="F209" s="329" t="e">
        <f t="shared" si="10"/>
        <v>#REF!</v>
      </c>
      <c r="G209" s="320" t="e">
        <f>+'Lawson Codes MODULAR'!F9</f>
        <v>#REF!</v>
      </c>
    </row>
    <row r="210" spans="1:7" ht="15">
      <c r="A210" s="308" t="s">
        <v>132</v>
      </c>
      <c r="B210" s="335" t="str">
        <f t="shared" si="8"/>
        <v>enter L3 yr 4</v>
      </c>
      <c r="C210" s="63">
        <v>1</v>
      </c>
      <c r="D210" s="315">
        <v>59198</v>
      </c>
      <c r="E210" s="329" t="e">
        <f t="shared" si="9"/>
        <v>#REF!</v>
      </c>
      <c r="F210" s="329" t="e">
        <f t="shared" si="10"/>
        <v>#REF!</v>
      </c>
      <c r="G210" s="320">
        <f>+'Lawson Codes MODULAR'!F10</f>
        <v>0</v>
      </c>
    </row>
    <row r="211" spans="1:7" ht="15">
      <c r="A211" s="308" t="s">
        <v>85</v>
      </c>
      <c r="B211" s="335" t="str">
        <f t="shared" si="8"/>
        <v>enter L3 yr 4</v>
      </c>
      <c r="C211" s="321">
        <v>1</v>
      </c>
      <c r="D211" s="67">
        <v>61100</v>
      </c>
      <c r="E211" s="329" t="e">
        <f t="shared" si="9"/>
        <v>#REF!</v>
      </c>
      <c r="F211" s="329" t="e">
        <f t="shared" si="10"/>
        <v>#REF!</v>
      </c>
      <c r="G211" s="321" t="e">
        <f>+'Lawson Codes MODULAR'!F27</f>
        <v>#REF!</v>
      </c>
    </row>
    <row r="212" spans="1:7" ht="15">
      <c r="A212" s="308" t="s">
        <v>86</v>
      </c>
      <c r="B212" s="335" t="str">
        <f t="shared" si="8"/>
        <v>enter L3 yr 4</v>
      </c>
      <c r="C212" s="321">
        <v>1</v>
      </c>
      <c r="D212" s="67">
        <v>61200</v>
      </c>
      <c r="E212" s="329" t="e">
        <f t="shared" si="9"/>
        <v>#REF!</v>
      </c>
      <c r="F212" s="329" t="e">
        <f t="shared" si="10"/>
        <v>#REF!</v>
      </c>
      <c r="G212" s="321" t="e">
        <f>+'Lawson Codes MODULAR'!F28</f>
        <v>#REF!</v>
      </c>
    </row>
    <row r="213" spans="1:7" ht="15">
      <c r="A213" s="308" t="s">
        <v>87</v>
      </c>
      <c r="B213" s="335" t="str">
        <f t="shared" si="8"/>
        <v>enter L3 yr 4</v>
      </c>
      <c r="C213" s="321">
        <v>1</v>
      </c>
      <c r="D213" s="67">
        <v>62100</v>
      </c>
      <c r="E213" s="329" t="e">
        <f t="shared" si="9"/>
        <v>#REF!</v>
      </c>
      <c r="F213" s="329" t="e">
        <f t="shared" si="10"/>
        <v>#REF!</v>
      </c>
      <c r="G213" s="321" t="e">
        <f>+'Lawson Codes MODULAR'!F30</f>
        <v>#REF!</v>
      </c>
    </row>
    <row r="214" spans="1:7" ht="15">
      <c r="A214" s="308" t="s">
        <v>88</v>
      </c>
      <c r="B214" s="335" t="str">
        <f t="shared" si="8"/>
        <v>enter L3 yr 4</v>
      </c>
      <c r="C214" s="321">
        <v>1</v>
      </c>
      <c r="D214" s="67">
        <v>62200</v>
      </c>
      <c r="E214" s="329" t="e">
        <f t="shared" si="9"/>
        <v>#REF!</v>
      </c>
      <c r="F214" s="329" t="e">
        <f t="shared" si="10"/>
        <v>#REF!</v>
      </c>
      <c r="G214" s="321" t="e">
        <f>+'Lawson Codes MODULAR'!F31</f>
        <v>#REF!</v>
      </c>
    </row>
    <row r="215" spans="1:7" ht="15">
      <c r="A215" s="308" t="s">
        <v>89</v>
      </c>
      <c r="B215" s="335" t="str">
        <f t="shared" si="8"/>
        <v>enter L3 yr 4</v>
      </c>
      <c r="C215" s="321">
        <v>1</v>
      </c>
      <c r="D215" s="67">
        <v>62300</v>
      </c>
      <c r="E215" s="329" t="e">
        <f t="shared" si="9"/>
        <v>#REF!</v>
      </c>
      <c r="F215" s="329" t="e">
        <f t="shared" si="10"/>
        <v>#REF!</v>
      </c>
      <c r="G215" s="321" t="e">
        <f>+'Lawson Codes MODULAR'!F32</f>
        <v>#REF!</v>
      </c>
    </row>
    <row r="216" spans="1:7" ht="15">
      <c r="A216" s="308" t="s">
        <v>90</v>
      </c>
      <c r="B216" s="335" t="str">
        <f t="shared" si="8"/>
        <v>enter L3 yr 4</v>
      </c>
      <c r="C216" s="321">
        <v>1</v>
      </c>
      <c r="D216" s="67">
        <v>64100</v>
      </c>
      <c r="E216" s="329" t="e">
        <f t="shared" si="9"/>
        <v>#REF!</v>
      </c>
      <c r="F216" s="329" t="e">
        <f t="shared" si="10"/>
        <v>#REF!</v>
      </c>
      <c r="G216" s="321">
        <f>+'Lawson Codes MODULAR'!F34</f>
        <v>0</v>
      </c>
    </row>
    <row r="217" spans="1:7" ht="15">
      <c r="A217" s="308" t="s">
        <v>91</v>
      </c>
      <c r="B217" s="335" t="str">
        <f t="shared" si="8"/>
        <v>enter L3 yr 4</v>
      </c>
      <c r="C217" s="321">
        <v>1</v>
      </c>
      <c r="D217" s="67">
        <v>65100</v>
      </c>
      <c r="E217" s="329" t="e">
        <f t="shared" si="9"/>
        <v>#REF!</v>
      </c>
      <c r="F217" s="329" t="e">
        <f t="shared" si="10"/>
        <v>#REF!</v>
      </c>
      <c r="G217" s="321">
        <f>+'Lawson Codes MODULAR'!F36</f>
        <v>0</v>
      </c>
    </row>
    <row r="218" spans="1:7" ht="15">
      <c r="A218" s="308" t="s">
        <v>92</v>
      </c>
      <c r="B218" s="335" t="str">
        <f t="shared" si="8"/>
        <v>enter L3 yr 4</v>
      </c>
      <c r="C218" s="321">
        <v>1</v>
      </c>
      <c r="D218" s="67">
        <v>65200</v>
      </c>
      <c r="E218" s="329" t="e">
        <f t="shared" si="9"/>
        <v>#REF!</v>
      </c>
      <c r="F218" s="329" t="e">
        <f t="shared" si="10"/>
        <v>#REF!</v>
      </c>
      <c r="G218" s="321">
        <f>+'Lawson Codes MODULAR'!F37</f>
        <v>0</v>
      </c>
    </row>
    <row r="219" spans="1:7" ht="15">
      <c r="A219" s="308" t="s">
        <v>93</v>
      </c>
      <c r="B219" s="335" t="str">
        <f t="shared" si="8"/>
        <v>enter L3 yr 4</v>
      </c>
      <c r="C219" s="321">
        <v>1</v>
      </c>
      <c r="D219" s="67">
        <v>65800</v>
      </c>
      <c r="E219" s="329" t="e">
        <f t="shared" si="9"/>
        <v>#REF!</v>
      </c>
      <c r="F219" s="329" t="e">
        <f t="shared" si="10"/>
        <v>#REF!</v>
      </c>
      <c r="G219" s="321" t="e">
        <f>+'Lawson Codes MODULAR'!F38</f>
        <v>#REF!</v>
      </c>
    </row>
    <row r="220" spans="1:7" ht="15">
      <c r="A220" s="308" t="s">
        <v>61</v>
      </c>
      <c r="B220" s="335" t="str">
        <f t="shared" si="8"/>
        <v>enter L3 yr 4</v>
      </c>
      <c r="C220" s="321">
        <v>1</v>
      </c>
      <c r="D220" s="67">
        <v>65900</v>
      </c>
      <c r="E220" s="329" t="e">
        <f t="shared" si="9"/>
        <v>#REF!</v>
      </c>
      <c r="F220" s="329" t="e">
        <f t="shared" si="10"/>
        <v>#REF!</v>
      </c>
      <c r="G220" s="321" t="e">
        <f>+'Lawson Codes MODULAR'!F39</f>
        <v>#REF!</v>
      </c>
    </row>
    <row r="221" spans="1:7" ht="15">
      <c r="A221" s="308" t="s">
        <v>94</v>
      </c>
      <c r="B221" s="335" t="str">
        <f t="shared" si="8"/>
        <v>enter L3 yr 4</v>
      </c>
      <c r="C221" s="321">
        <v>1</v>
      </c>
      <c r="D221" s="67">
        <v>66100</v>
      </c>
      <c r="E221" s="329" t="e">
        <f t="shared" si="9"/>
        <v>#REF!</v>
      </c>
      <c r="F221" s="329" t="e">
        <f t="shared" si="10"/>
        <v>#REF!</v>
      </c>
      <c r="G221" s="321" t="e">
        <f>+'Lawson Codes MODULAR'!F41</f>
        <v>#REF!</v>
      </c>
    </row>
    <row r="222" spans="1:7" ht="15">
      <c r="A222" s="308" t="s">
        <v>95</v>
      </c>
      <c r="B222" s="335" t="str">
        <f t="shared" si="8"/>
        <v>enter L3 yr 4</v>
      </c>
      <c r="C222" s="321">
        <v>1</v>
      </c>
      <c r="D222" s="67">
        <v>66200</v>
      </c>
      <c r="E222" s="329" t="e">
        <f t="shared" si="9"/>
        <v>#REF!</v>
      </c>
      <c r="F222" s="329" t="e">
        <f t="shared" si="10"/>
        <v>#REF!</v>
      </c>
      <c r="G222" s="321" t="e">
        <f>+'Lawson Codes MODULAR'!F42</f>
        <v>#REF!</v>
      </c>
    </row>
    <row r="223" spans="1:7" ht="15">
      <c r="A223" s="308" t="s">
        <v>96</v>
      </c>
      <c r="B223" s="335" t="str">
        <f t="shared" si="8"/>
        <v>enter L3 yr 4</v>
      </c>
      <c r="C223" s="321">
        <v>1</v>
      </c>
      <c r="D223" s="67">
        <v>66300</v>
      </c>
      <c r="E223" s="329" t="e">
        <f t="shared" si="9"/>
        <v>#REF!</v>
      </c>
      <c r="F223" s="329" t="e">
        <f t="shared" si="10"/>
        <v>#REF!</v>
      </c>
      <c r="G223" s="321" t="e">
        <f>+'Lawson Codes MODULAR'!F43</f>
        <v>#REF!</v>
      </c>
    </row>
    <row r="224" spans="1:7" ht="15">
      <c r="A224" s="308" t="s">
        <v>97</v>
      </c>
      <c r="B224" s="335" t="str">
        <f t="shared" si="8"/>
        <v>enter L3 yr 4</v>
      </c>
      <c r="C224" s="321">
        <v>1</v>
      </c>
      <c r="D224" s="67">
        <v>66800</v>
      </c>
      <c r="E224" s="329" t="e">
        <f t="shared" si="9"/>
        <v>#REF!</v>
      </c>
      <c r="F224" s="329" t="e">
        <f t="shared" si="10"/>
        <v>#REF!</v>
      </c>
      <c r="G224" s="321" t="e">
        <f>+'Lawson Codes MODULAR'!F44</f>
        <v>#REF!</v>
      </c>
    </row>
    <row r="225" spans="1:7" ht="15">
      <c r="A225" s="308" t="s">
        <v>57</v>
      </c>
      <c r="B225" s="335" t="str">
        <f t="shared" si="8"/>
        <v>enter L3 yr 4</v>
      </c>
      <c r="C225" s="321">
        <v>1</v>
      </c>
      <c r="D225" s="67">
        <v>66900</v>
      </c>
      <c r="E225" s="329" t="e">
        <f t="shared" si="9"/>
        <v>#REF!</v>
      </c>
      <c r="F225" s="329" t="e">
        <f t="shared" si="10"/>
        <v>#REF!</v>
      </c>
      <c r="G225" s="321" t="e">
        <f>+'Lawson Codes MODULAR'!F45</f>
        <v>#REF!</v>
      </c>
    </row>
    <row r="226" spans="1:7" ht="15">
      <c r="A226" s="308" t="s">
        <v>48</v>
      </c>
      <c r="B226" s="335" t="str">
        <f t="shared" si="8"/>
        <v>enter L3 yr 4</v>
      </c>
      <c r="C226" s="321">
        <v>1</v>
      </c>
      <c r="D226" s="67">
        <v>67100</v>
      </c>
      <c r="E226" s="329" t="e">
        <f t="shared" si="9"/>
        <v>#REF!</v>
      </c>
      <c r="F226" s="329" t="e">
        <f t="shared" si="10"/>
        <v>#REF!</v>
      </c>
      <c r="G226" s="321" t="e">
        <f>+'Lawson Codes MODULAR'!F47</f>
        <v>#REF!</v>
      </c>
    </row>
    <row r="227" spans="1:7" ht="15">
      <c r="A227" s="308" t="s">
        <v>49</v>
      </c>
      <c r="B227" s="335" t="str">
        <f t="shared" si="8"/>
        <v>enter L3 yr 4</v>
      </c>
      <c r="C227" s="321">
        <v>1</v>
      </c>
      <c r="D227" s="67">
        <v>67200</v>
      </c>
      <c r="E227" s="329" t="e">
        <f t="shared" si="9"/>
        <v>#REF!</v>
      </c>
      <c r="F227" s="329" t="e">
        <f t="shared" si="10"/>
        <v>#REF!</v>
      </c>
      <c r="G227" s="321" t="e">
        <f>+'Lawson Codes MODULAR'!F48</f>
        <v>#REF!</v>
      </c>
    </row>
    <row r="228" spans="1:7" ht="15">
      <c r="A228" s="308" t="s">
        <v>59</v>
      </c>
      <c r="B228" s="335" t="str">
        <f t="shared" si="8"/>
        <v>enter L3 yr 4</v>
      </c>
      <c r="C228" s="321">
        <v>1</v>
      </c>
      <c r="D228" s="67">
        <v>68100</v>
      </c>
      <c r="E228" s="329" t="e">
        <f t="shared" si="9"/>
        <v>#REF!</v>
      </c>
      <c r="F228" s="329" t="e">
        <f t="shared" si="10"/>
        <v>#REF!</v>
      </c>
      <c r="G228" s="321" t="e">
        <f>+'Lawson Codes MODULAR'!F50</f>
        <v>#REF!</v>
      </c>
    </row>
    <row r="229" spans="1:7" ht="15">
      <c r="A229" s="308" t="s">
        <v>98</v>
      </c>
      <c r="B229" s="335" t="str">
        <f t="shared" si="8"/>
        <v>enter L3 yr 4</v>
      </c>
      <c r="C229" s="321">
        <v>1</v>
      </c>
      <c r="D229" s="67">
        <v>68200</v>
      </c>
      <c r="E229" s="329" t="e">
        <f t="shared" si="9"/>
        <v>#REF!</v>
      </c>
      <c r="F229" s="329" t="e">
        <f t="shared" si="10"/>
        <v>#REF!</v>
      </c>
      <c r="G229" s="321" t="e">
        <f>+'Lawson Codes MODULAR'!F51</f>
        <v>#REF!</v>
      </c>
    </row>
    <row r="230" spans="1:7" ht="15">
      <c r="A230" s="308" t="s">
        <v>60</v>
      </c>
      <c r="B230" s="335" t="str">
        <f t="shared" si="8"/>
        <v>enter L3 yr 4</v>
      </c>
      <c r="C230" s="321">
        <v>1</v>
      </c>
      <c r="D230" s="67">
        <v>68900</v>
      </c>
      <c r="E230" s="329" t="e">
        <f t="shared" si="9"/>
        <v>#REF!</v>
      </c>
      <c r="F230" s="329" t="e">
        <f t="shared" si="10"/>
        <v>#REF!</v>
      </c>
      <c r="G230" s="321" t="e">
        <f>+'Lawson Codes MODULAR'!F52</f>
        <v>#REF!</v>
      </c>
    </row>
    <row r="231" spans="1:7" ht="15">
      <c r="A231" s="308" t="s">
        <v>43</v>
      </c>
      <c r="B231" s="335" t="str">
        <f t="shared" si="8"/>
        <v>enter L3 yr 4</v>
      </c>
      <c r="C231" s="321">
        <v>1</v>
      </c>
      <c r="D231" s="67">
        <v>69100</v>
      </c>
      <c r="E231" s="329" t="e">
        <f t="shared" si="9"/>
        <v>#REF!</v>
      </c>
      <c r="F231" s="329" t="e">
        <f t="shared" si="10"/>
        <v>#REF!</v>
      </c>
      <c r="G231" s="321" t="e">
        <f>+'Lawson Codes MODULAR'!F54</f>
        <v>#REF!</v>
      </c>
    </row>
    <row r="232" spans="1:7" ht="15">
      <c r="A232" s="308" t="s">
        <v>99</v>
      </c>
      <c r="B232" s="335" t="str">
        <f t="shared" si="8"/>
        <v>enter L3 yr 4</v>
      </c>
      <c r="C232" s="321">
        <v>1</v>
      </c>
      <c r="D232" s="67">
        <v>69800</v>
      </c>
      <c r="E232" s="329" t="e">
        <f t="shared" si="9"/>
        <v>#REF!</v>
      </c>
      <c r="F232" s="329" t="e">
        <f t="shared" si="10"/>
        <v>#REF!</v>
      </c>
      <c r="G232" s="321" t="e">
        <f>+'Lawson Codes MODULAR'!F55</f>
        <v>#REF!</v>
      </c>
    </row>
    <row r="233" spans="1:7" ht="15">
      <c r="A233" s="308" t="s">
        <v>62</v>
      </c>
      <c r="B233" s="335" t="str">
        <f t="shared" si="8"/>
        <v>enter L3 yr 4</v>
      </c>
      <c r="C233" s="321">
        <v>1</v>
      </c>
      <c r="D233" s="67">
        <v>69900</v>
      </c>
      <c r="E233" s="329" t="e">
        <f t="shared" si="9"/>
        <v>#REF!</v>
      </c>
      <c r="F233" s="329" t="e">
        <f t="shared" si="10"/>
        <v>#REF!</v>
      </c>
      <c r="G233" s="321" t="e">
        <f>+'Lawson Codes MODULAR'!F56</f>
        <v>#REF!</v>
      </c>
    </row>
    <row r="234" spans="1:7" ht="15">
      <c r="A234" s="308" t="s">
        <v>100</v>
      </c>
      <c r="B234" s="335" t="str">
        <f t="shared" si="8"/>
        <v>enter L3 yr 4</v>
      </c>
      <c r="C234" s="321">
        <v>1</v>
      </c>
      <c r="D234" s="67">
        <v>70100</v>
      </c>
      <c r="E234" s="329" t="e">
        <f t="shared" si="9"/>
        <v>#REF!</v>
      </c>
      <c r="F234" s="329" t="e">
        <f t="shared" si="10"/>
        <v>#REF!</v>
      </c>
      <c r="G234" s="321" t="e">
        <f>+'Lawson Codes MODULAR'!F58</f>
        <v>#REF!</v>
      </c>
    </row>
    <row r="235" spans="1:7" ht="15">
      <c r="A235" s="308" t="s">
        <v>101</v>
      </c>
      <c r="B235" s="335" t="str">
        <f t="shared" si="8"/>
        <v>enter L3 yr 4</v>
      </c>
      <c r="C235" s="321">
        <v>1</v>
      </c>
      <c r="D235" s="67">
        <v>70800</v>
      </c>
      <c r="E235" s="329" t="e">
        <f t="shared" si="9"/>
        <v>#REF!</v>
      </c>
      <c r="F235" s="329" t="e">
        <f t="shared" si="10"/>
        <v>#REF!</v>
      </c>
      <c r="G235" s="321" t="e">
        <f>+'Lawson Codes MODULAR'!F59</f>
        <v>#REF!</v>
      </c>
    </row>
    <row r="236" spans="1:7" ht="15">
      <c r="A236" s="308" t="s">
        <v>102</v>
      </c>
      <c r="B236" s="335" t="str">
        <f t="shared" si="8"/>
        <v>enter L3 yr 4</v>
      </c>
      <c r="C236" s="321">
        <v>1</v>
      </c>
      <c r="D236" s="67">
        <v>70900</v>
      </c>
      <c r="E236" s="329" t="e">
        <f t="shared" si="9"/>
        <v>#REF!</v>
      </c>
      <c r="F236" s="329" t="e">
        <f t="shared" si="10"/>
        <v>#REF!</v>
      </c>
      <c r="G236" s="321" t="e">
        <f>+'Lawson Codes MODULAR'!F60</f>
        <v>#REF!</v>
      </c>
    </row>
    <row r="237" spans="1:7" ht="15">
      <c r="A237" s="308" t="s">
        <v>63</v>
      </c>
      <c r="B237" s="335" t="str">
        <f t="shared" si="8"/>
        <v>enter L3 yr 4</v>
      </c>
      <c r="C237" s="321">
        <v>1</v>
      </c>
      <c r="D237" s="67">
        <v>71100</v>
      </c>
      <c r="E237" s="329" t="e">
        <f t="shared" si="9"/>
        <v>#REF!</v>
      </c>
      <c r="F237" s="329" t="e">
        <f t="shared" si="10"/>
        <v>#REF!</v>
      </c>
      <c r="G237" s="321" t="e">
        <f>+'Lawson Codes MODULAR'!F62</f>
        <v>#REF!</v>
      </c>
    </row>
    <row r="238" spans="1:7" ht="15">
      <c r="A238" s="308" t="s">
        <v>103</v>
      </c>
      <c r="B238" s="335" t="str">
        <f t="shared" si="8"/>
        <v>enter L3 yr 4</v>
      </c>
      <c r="C238" s="321">
        <v>1</v>
      </c>
      <c r="D238" s="67">
        <v>71800</v>
      </c>
      <c r="E238" s="329" t="e">
        <f t="shared" si="9"/>
        <v>#REF!</v>
      </c>
      <c r="F238" s="329" t="e">
        <f t="shared" si="10"/>
        <v>#REF!</v>
      </c>
      <c r="G238" s="321" t="e">
        <f>+'Lawson Codes MODULAR'!F63</f>
        <v>#REF!</v>
      </c>
    </row>
    <row r="239" spans="1:7" ht="15">
      <c r="A239" s="308" t="s">
        <v>104</v>
      </c>
      <c r="B239" s="335" t="str">
        <f t="shared" si="8"/>
        <v>enter L3 yr 4</v>
      </c>
      <c r="C239" s="321">
        <v>1</v>
      </c>
      <c r="D239" s="67">
        <v>71900</v>
      </c>
      <c r="E239" s="329" t="e">
        <f t="shared" si="9"/>
        <v>#REF!</v>
      </c>
      <c r="F239" s="329" t="e">
        <f t="shared" si="10"/>
        <v>#REF!</v>
      </c>
      <c r="G239" s="321" t="e">
        <f>+'Lawson Codes MODULAR'!F64</f>
        <v>#REF!</v>
      </c>
    </row>
    <row r="240" spans="1:7" ht="15">
      <c r="A240" s="308" t="s">
        <v>105</v>
      </c>
      <c r="B240" s="335" t="str">
        <f t="shared" si="8"/>
        <v>enter L3 yr 4</v>
      </c>
      <c r="C240" s="321">
        <v>1</v>
      </c>
      <c r="D240" s="67">
        <v>72100</v>
      </c>
      <c r="E240" s="329" t="e">
        <f t="shared" si="9"/>
        <v>#REF!</v>
      </c>
      <c r="F240" s="329" t="e">
        <f t="shared" si="10"/>
        <v>#REF!</v>
      </c>
      <c r="G240" s="321" t="e">
        <f>+'Lawson Codes MODULAR'!F66</f>
        <v>#REF!</v>
      </c>
    </row>
    <row r="241" spans="1:7" ht="15">
      <c r="A241" s="308" t="s">
        <v>64</v>
      </c>
      <c r="B241" s="335" t="str">
        <f t="shared" si="8"/>
        <v>enter L3 yr 4</v>
      </c>
      <c r="C241" s="321">
        <v>1</v>
      </c>
      <c r="D241" s="67">
        <v>72200</v>
      </c>
      <c r="E241" s="329" t="e">
        <f t="shared" si="9"/>
        <v>#REF!</v>
      </c>
      <c r="F241" s="329" t="e">
        <f t="shared" si="10"/>
        <v>#REF!</v>
      </c>
      <c r="G241" s="321" t="e">
        <f>+'Lawson Codes MODULAR'!F67</f>
        <v>#REF!</v>
      </c>
    </row>
    <row r="242" spans="1:7" ht="15">
      <c r="A242" s="308" t="s">
        <v>65</v>
      </c>
      <c r="B242" s="335" t="str">
        <f t="shared" si="8"/>
        <v>enter L3 yr 4</v>
      </c>
      <c r="C242" s="321">
        <v>1</v>
      </c>
      <c r="D242" s="67">
        <v>72300</v>
      </c>
      <c r="E242" s="329" t="e">
        <f t="shared" si="9"/>
        <v>#REF!</v>
      </c>
      <c r="F242" s="329" t="e">
        <f t="shared" si="10"/>
        <v>#REF!</v>
      </c>
      <c r="G242" s="321" t="e">
        <f>+'Lawson Codes MODULAR'!F68</f>
        <v>#REF!</v>
      </c>
    </row>
    <row r="243" spans="1:7" ht="15">
      <c r="A243" s="308" t="s">
        <v>106</v>
      </c>
      <c r="B243" s="335" t="str">
        <f t="shared" si="8"/>
        <v>enter L3 yr 4</v>
      </c>
      <c r="C243" s="321">
        <v>1</v>
      </c>
      <c r="D243" s="67">
        <v>72400</v>
      </c>
      <c r="E243" s="329" t="e">
        <f t="shared" si="9"/>
        <v>#REF!</v>
      </c>
      <c r="F243" s="329" t="e">
        <f t="shared" si="10"/>
        <v>#REF!</v>
      </c>
      <c r="G243" s="321" t="e">
        <f>+'Lawson Codes MODULAR'!F69</f>
        <v>#REF!</v>
      </c>
    </row>
    <row r="244" spans="1:7" ht="15">
      <c r="A244" s="308" t="s">
        <v>66</v>
      </c>
      <c r="B244" s="335" t="str">
        <f t="shared" si="8"/>
        <v>enter L3 yr 4</v>
      </c>
      <c r="C244" s="321">
        <v>1</v>
      </c>
      <c r="D244" s="67">
        <v>72500</v>
      </c>
      <c r="E244" s="329" t="e">
        <f t="shared" si="9"/>
        <v>#REF!</v>
      </c>
      <c r="F244" s="329" t="e">
        <f t="shared" si="10"/>
        <v>#REF!</v>
      </c>
      <c r="G244" s="321" t="e">
        <f>+'Lawson Codes MODULAR'!F70</f>
        <v>#REF!</v>
      </c>
    </row>
    <row r="245" spans="1:7" ht="15">
      <c r="A245" s="308" t="s">
        <v>67</v>
      </c>
      <c r="B245" s="335" t="str">
        <f t="shared" si="8"/>
        <v>enter L3 yr 4</v>
      </c>
      <c r="C245" s="321">
        <v>1</v>
      </c>
      <c r="D245" s="67">
        <v>72600</v>
      </c>
      <c r="E245" s="329" t="e">
        <f t="shared" si="9"/>
        <v>#REF!</v>
      </c>
      <c r="F245" s="329" t="e">
        <f t="shared" si="10"/>
        <v>#REF!</v>
      </c>
      <c r="G245" s="321" t="e">
        <f>+'Lawson Codes MODULAR'!F71</f>
        <v>#REF!</v>
      </c>
    </row>
    <row r="246" spans="1:7" ht="15">
      <c r="A246" s="308" t="s">
        <v>107</v>
      </c>
      <c r="B246" s="335" t="str">
        <f t="shared" si="8"/>
        <v>enter L3 yr 4</v>
      </c>
      <c r="C246" s="321">
        <v>1</v>
      </c>
      <c r="D246" s="67">
        <v>73100</v>
      </c>
      <c r="E246" s="329" t="e">
        <f t="shared" si="9"/>
        <v>#REF!</v>
      </c>
      <c r="F246" s="329" t="e">
        <f t="shared" si="10"/>
        <v>#REF!</v>
      </c>
      <c r="G246" s="321" t="e">
        <f>+'Lawson Codes MODULAR'!F73</f>
        <v>#REF!</v>
      </c>
    </row>
    <row r="247" spans="1:7" ht="15">
      <c r="A247" s="308" t="s">
        <v>68</v>
      </c>
      <c r="B247" s="335" t="str">
        <f t="shared" si="8"/>
        <v>enter L3 yr 4</v>
      </c>
      <c r="C247" s="321">
        <v>1</v>
      </c>
      <c r="D247" s="67">
        <v>73200</v>
      </c>
      <c r="E247" s="329" t="e">
        <f t="shared" si="9"/>
        <v>#REF!</v>
      </c>
      <c r="F247" s="329" t="e">
        <f t="shared" si="10"/>
        <v>#REF!</v>
      </c>
      <c r="G247" s="321" t="e">
        <f>+'Lawson Codes MODULAR'!F74</f>
        <v>#REF!</v>
      </c>
    </row>
    <row r="248" spans="1:7" ht="15">
      <c r="A248" s="308" t="s">
        <v>69</v>
      </c>
      <c r="B248" s="335" t="str">
        <f t="shared" si="8"/>
        <v>enter L3 yr 4</v>
      </c>
      <c r="C248" s="321">
        <v>1</v>
      </c>
      <c r="D248" s="67">
        <v>73300</v>
      </c>
      <c r="E248" s="329" t="e">
        <f t="shared" si="9"/>
        <v>#REF!</v>
      </c>
      <c r="F248" s="329" t="e">
        <f t="shared" si="10"/>
        <v>#REF!</v>
      </c>
      <c r="G248" s="321" t="e">
        <f>+'Lawson Codes MODULAR'!F75</f>
        <v>#REF!</v>
      </c>
    </row>
    <row r="249" spans="1:7" ht="15">
      <c r="A249" s="308" t="s">
        <v>70</v>
      </c>
      <c r="B249" s="335" t="str">
        <f t="shared" si="8"/>
        <v>enter L3 yr 4</v>
      </c>
      <c r="C249" s="321">
        <v>1</v>
      </c>
      <c r="D249" s="67">
        <v>73400</v>
      </c>
      <c r="E249" s="329" t="e">
        <f t="shared" si="9"/>
        <v>#REF!</v>
      </c>
      <c r="F249" s="329" t="e">
        <f t="shared" si="10"/>
        <v>#REF!</v>
      </c>
      <c r="G249" s="321" t="e">
        <f>+'Lawson Codes MODULAR'!F76</f>
        <v>#REF!</v>
      </c>
    </row>
    <row r="250" spans="1:7" ht="15">
      <c r="A250" s="308" t="s">
        <v>108</v>
      </c>
      <c r="B250" s="335" t="str">
        <f t="shared" si="8"/>
        <v>enter L3 yr 4</v>
      </c>
      <c r="C250" s="321">
        <v>1</v>
      </c>
      <c r="D250" s="67">
        <v>73500</v>
      </c>
      <c r="E250" s="329" t="e">
        <f t="shared" si="9"/>
        <v>#REF!</v>
      </c>
      <c r="F250" s="329" t="e">
        <f t="shared" si="10"/>
        <v>#REF!</v>
      </c>
      <c r="G250" s="321" t="e">
        <f>+'Lawson Codes MODULAR'!F77</f>
        <v>#REF!</v>
      </c>
    </row>
    <row r="251" spans="1:7" ht="15">
      <c r="A251" s="308" t="s">
        <v>109</v>
      </c>
      <c r="B251" s="335" t="str">
        <f t="shared" si="8"/>
        <v>enter L3 yr 4</v>
      </c>
      <c r="C251" s="321">
        <v>1</v>
      </c>
      <c r="D251" s="67">
        <v>75100</v>
      </c>
      <c r="E251" s="329" t="e">
        <f t="shared" si="9"/>
        <v>#REF!</v>
      </c>
      <c r="F251" s="329" t="e">
        <f t="shared" si="10"/>
        <v>#REF!</v>
      </c>
      <c r="G251" s="321" t="e">
        <f>+'Lawson Codes MODULAR'!F79</f>
        <v>#REF!</v>
      </c>
    </row>
    <row r="252" spans="1:7" ht="15">
      <c r="A252" s="308" t="s">
        <v>110</v>
      </c>
      <c r="B252" s="335" t="str">
        <f t="shared" si="8"/>
        <v>enter L3 yr 4</v>
      </c>
      <c r="C252" s="321">
        <v>1</v>
      </c>
      <c r="D252" s="67">
        <v>75200</v>
      </c>
      <c r="E252" s="329" t="e">
        <f t="shared" si="9"/>
        <v>#REF!</v>
      </c>
      <c r="F252" s="329" t="e">
        <f t="shared" si="10"/>
        <v>#REF!</v>
      </c>
      <c r="G252" s="321" t="e">
        <f>+'Lawson Codes MODULAR'!F80</f>
        <v>#REF!</v>
      </c>
    </row>
    <row r="253" spans="1:7" ht="15">
      <c r="A253" s="308" t="s">
        <v>111</v>
      </c>
      <c r="B253" s="335" t="str">
        <f t="shared" si="8"/>
        <v>enter L3 yr 4</v>
      </c>
      <c r="C253" s="321">
        <v>1</v>
      </c>
      <c r="D253" s="67">
        <v>75300</v>
      </c>
      <c r="E253" s="329" t="e">
        <f t="shared" si="9"/>
        <v>#REF!</v>
      </c>
      <c r="F253" s="329" t="e">
        <f t="shared" si="10"/>
        <v>#REF!</v>
      </c>
      <c r="G253" s="321" t="e">
        <f>+'Lawson Codes MODULAR'!F81</f>
        <v>#REF!</v>
      </c>
    </row>
    <row r="254" spans="1:7" ht="15">
      <c r="A254" s="308" t="s">
        <v>71</v>
      </c>
      <c r="B254" s="335" t="str">
        <f t="shared" si="8"/>
        <v>enter L3 yr 4</v>
      </c>
      <c r="C254" s="321">
        <v>1</v>
      </c>
      <c r="D254" s="67">
        <v>76100</v>
      </c>
      <c r="E254" s="329" t="e">
        <f t="shared" si="9"/>
        <v>#REF!</v>
      </c>
      <c r="F254" s="329" t="e">
        <f t="shared" si="10"/>
        <v>#REF!</v>
      </c>
      <c r="G254" s="321" t="e">
        <f>+'Lawson Codes MODULAR'!F83</f>
        <v>#REF!</v>
      </c>
    </row>
    <row r="255" spans="1:7" ht="15">
      <c r="A255" s="308" t="s">
        <v>112</v>
      </c>
      <c r="B255" s="335" t="str">
        <f t="shared" si="8"/>
        <v>enter L3 yr 4</v>
      </c>
      <c r="C255" s="321">
        <v>1</v>
      </c>
      <c r="D255" s="67">
        <v>76200</v>
      </c>
      <c r="E255" s="329" t="e">
        <f t="shared" si="9"/>
        <v>#REF!</v>
      </c>
      <c r="F255" s="329" t="e">
        <f t="shared" si="10"/>
        <v>#REF!</v>
      </c>
      <c r="G255" s="321" t="e">
        <f>+'Lawson Codes MODULAR'!F84</f>
        <v>#REF!</v>
      </c>
    </row>
    <row r="256" spans="1:7" ht="15">
      <c r="A256" s="308" t="s">
        <v>113</v>
      </c>
      <c r="B256" s="335" t="str">
        <f t="shared" si="8"/>
        <v>enter L3 yr 4</v>
      </c>
      <c r="C256" s="321">
        <v>1</v>
      </c>
      <c r="D256" s="67">
        <v>76300</v>
      </c>
      <c r="E256" s="329" t="e">
        <f t="shared" si="9"/>
        <v>#REF!</v>
      </c>
      <c r="F256" s="329" t="e">
        <f t="shared" si="10"/>
        <v>#REF!</v>
      </c>
      <c r="G256" s="321" t="e">
        <f>+'Lawson Codes MODULAR'!F86</f>
        <v>#REF!</v>
      </c>
    </row>
    <row r="257" spans="1:7" ht="15">
      <c r="A257" s="308" t="s">
        <v>72</v>
      </c>
      <c r="B257" s="335" t="str">
        <f t="shared" si="8"/>
        <v>enter L3 yr 4</v>
      </c>
      <c r="C257" s="321">
        <v>1</v>
      </c>
      <c r="D257" s="67">
        <v>76400</v>
      </c>
      <c r="E257" s="329" t="e">
        <f t="shared" si="9"/>
        <v>#REF!</v>
      </c>
      <c r="F257" s="329" t="e">
        <f t="shared" si="10"/>
        <v>#REF!</v>
      </c>
      <c r="G257" s="321" t="e">
        <f>+'Lawson Codes MODULAR'!F88</f>
        <v>#REF!</v>
      </c>
    </row>
    <row r="258" spans="1:7" ht="15">
      <c r="A258" s="308" t="s">
        <v>73</v>
      </c>
      <c r="B258" s="335" t="str">
        <f t="shared" si="8"/>
        <v>enter L3 yr 4</v>
      </c>
      <c r="C258" s="321">
        <v>1</v>
      </c>
      <c r="D258" s="67">
        <v>76500</v>
      </c>
      <c r="E258" s="329" t="e">
        <f t="shared" si="9"/>
        <v>#REF!</v>
      </c>
      <c r="F258" s="329" t="e">
        <f t="shared" si="10"/>
        <v>#REF!</v>
      </c>
      <c r="G258" s="321" t="e">
        <f>+'Lawson Codes MODULAR'!F90</f>
        <v>#REF!</v>
      </c>
    </row>
    <row r="259" spans="1:7" ht="15">
      <c r="A259" s="308" t="s">
        <v>114</v>
      </c>
      <c r="B259" s="335" t="str">
        <f t="shared" si="8"/>
        <v>enter L3 yr 4</v>
      </c>
      <c r="C259" s="321">
        <v>1</v>
      </c>
      <c r="D259" s="67">
        <v>76600</v>
      </c>
      <c r="E259" s="329" t="e">
        <f t="shared" si="9"/>
        <v>#REF!</v>
      </c>
      <c r="F259" s="329" t="e">
        <f t="shared" si="10"/>
        <v>#REF!</v>
      </c>
      <c r="G259" s="321" t="e">
        <f>+'Lawson Codes MODULAR'!F92</f>
        <v>#REF!</v>
      </c>
    </row>
    <row r="260" spans="1:7" ht="15">
      <c r="A260" s="308" t="s">
        <v>74</v>
      </c>
      <c r="B260" s="335" t="str">
        <f t="shared" si="8"/>
        <v>enter L3 yr 4</v>
      </c>
      <c r="C260" s="321">
        <v>1</v>
      </c>
      <c r="D260" s="67">
        <v>76700</v>
      </c>
      <c r="E260" s="329" t="e">
        <f t="shared" si="9"/>
        <v>#REF!</v>
      </c>
      <c r="F260" s="329" t="e">
        <f t="shared" si="10"/>
        <v>#REF!</v>
      </c>
      <c r="G260" s="321" t="e">
        <f>+'Lawson Codes MODULAR'!F93</f>
        <v>#REF!</v>
      </c>
    </row>
    <row r="261" spans="1:7" ht="15">
      <c r="A261" s="308" t="s">
        <v>75</v>
      </c>
      <c r="B261" s="335" t="str">
        <f t="shared" si="8"/>
        <v>enter L3 yr 4</v>
      </c>
      <c r="C261" s="321">
        <v>1</v>
      </c>
      <c r="D261" s="67">
        <v>76900</v>
      </c>
      <c r="E261" s="329" t="e">
        <f t="shared" si="9"/>
        <v>#REF!</v>
      </c>
      <c r="F261" s="329" t="e">
        <f t="shared" si="10"/>
        <v>#REF!</v>
      </c>
      <c r="G261" s="321" t="e">
        <f>+'Lawson Codes MODULAR'!F95</f>
        <v>#REF!</v>
      </c>
    </row>
    <row r="262" spans="1:7" ht="15">
      <c r="A262" s="308" t="s">
        <v>76</v>
      </c>
      <c r="B262" s="335" t="str">
        <f t="shared" si="8"/>
        <v>enter L3 yr 4</v>
      </c>
      <c r="C262" s="321">
        <v>1</v>
      </c>
      <c r="D262" s="67">
        <v>77100</v>
      </c>
      <c r="E262" s="329" t="e">
        <f t="shared" si="9"/>
        <v>#REF!</v>
      </c>
      <c r="F262" s="329" t="e">
        <f t="shared" si="10"/>
        <v>#REF!</v>
      </c>
      <c r="G262" s="321" t="e">
        <f>+'Lawson Codes MODULAR'!F97</f>
        <v>#REF!</v>
      </c>
    </row>
    <row r="263" spans="1:7" ht="15">
      <c r="A263" s="308" t="s">
        <v>77</v>
      </c>
      <c r="B263" s="335" t="str">
        <f t="shared" si="8"/>
        <v>enter L3 yr 4</v>
      </c>
      <c r="C263" s="321">
        <v>1</v>
      </c>
      <c r="D263" s="67">
        <v>77400</v>
      </c>
      <c r="E263" s="329" t="e">
        <f t="shared" si="9"/>
        <v>#REF!</v>
      </c>
      <c r="F263" s="329" t="e">
        <f t="shared" si="10"/>
        <v>#REF!</v>
      </c>
      <c r="G263" s="321" t="e">
        <f>+'Lawson Codes MODULAR'!F98</f>
        <v>#REF!</v>
      </c>
    </row>
    <row r="264" spans="1:7" ht="15">
      <c r="A264" s="308" t="s">
        <v>78</v>
      </c>
      <c r="B264" s="335" t="str">
        <f t="shared" si="8"/>
        <v>enter L3 yr 4</v>
      </c>
      <c r="C264" s="321">
        <v>1</v>
      </c>
      <c r="D264" s="67">
        <v>77500</v>
      </c>
      <c r="E264" s="329" t="e">
        <f t="shared" si="9"/>
        <v>#REF!</v>
      </c>
      <c r="F264" s="329" t="e">
        <f t="shared" si="10"/>
        <v>#REF!</v>
      </c>
      <c r="G264" s="321" t="e">
        <f>+'Lawson Codes MODULAR'!F99</f>
        <v>#REF!</v>
      </c>
    </row>
    <row r="265" spans="1:7" ht="15">
      <c r="A265" s="308" t="s">
        <v>79</v>
      </c>
      <c r="B265" s="335" t="str">
        <f t="shared" si="8"/>
        <v>enter L3 yr 4</v>
      </c>
      <c r="C265" s="321">
        <v>1</v>
      </c>
      <c r="D265" s="67">
        <v>77600</v>
      </c>
      <c r="E265" s="329" t="e">
        <f t="shared" si="9"/>
        <v>#REF!</v>
      </c>
      <c r="F265" s="329" t="e">
        <f t="shared" si="10"/>
        <v>#REF!</v>
      </c>
      <c r="G265" s="321" t="e">
        <f>+'Lawson Codes MODULAR'!F100</f>
        <v>#REF!</v>
      </c>
    </row>
    <row r="266" spans="1:7" ht="15">
      <c r="A266" s="308" t="s">
        <v>80</v>
      </c>
      <c r="B266" s="335" t="str">
        <f t="shared" si="8"/>
        <v>enter L3 yr 4</v>
      </c>
      <c r="C266" s="321">
        <v>1</v>
      </c>
      <c r="D266" s="67">
        <v>77700</v>
      </c>
      <c r="E266" s="329" t="e">
        <f t="shared" si="9"/>
        <v>#REF!</v>
      </c>
      <c r="F266" s="329" t="e">
        <f t="shared" si="10"/>
        <v>#REF!</v>
      </c>
      <c r="G266" s="321" t="e">
        <f>+'Lawson Codes MODULAR'!F101</f>
        <v>#REF!</v>
      </c>
    </row>
    <row r="267" spans="1:7" ht="15">
      <c r="A267" s="308" t="s">
        <v>50</v>
      </c>
      <c r="B267" s="335" t="str">
        <f t="shared" si="8"/>
        <v>enter L3 yr 4</v>
      </c>
      <c r="C267" s="321">
        <v>1</v>
      </c>
      <c r="D267" s="67">
        <v>80100</v>
      </c>
      <c r="E267" s="329" t="e">
        <f t="shared" si="9"/>
        <v>#REF!</v>
      </c>
      <c r="F267" s="329" t="e">
        <f t="shared" si="10"/>
        <v>#REF!</v>
      </c>
      <c r="G267" s="321" t="e">
        <f>+'Lawson Codes MODULAR'!F103</f>
        <v>#REF!</v>
      </c>
    </row>
    <row r="268" spans="1:7" ht="15">
      <c r="A268" s="308" t="s">
        <v>51</v>
      </c>
      <c r="B268" s="335" t="str">
        <f t="shared" si="8"/>
        <v>enter L3 yr 4</v>
      </c>
      <c r="C268" s="321">
        <v>1</v>
      </c>
      <c r="D268" s="67">
        <v>81100</v>
      </c>
      <c r="E268" s="329" t="e">
        <f t="shared" si="9"/>
        <v>#REF!</v>
      </c>
      <c r="F268" s="329" t="e">
        <f t="shared" si="10"/>
        <v>#REF!</v>
      </c>
      <c r="G268" s="321" t="e">
        <f>+'Lawson Codes MODULAR'!F104</f>
        <v>#REF!</v>
      </c>
    </row>
    <row r="269" spans="1:7" ht="15">
      <c r="A269" s="308" t="s">
        <v>58</v>
      </c>
      <c r="B269" s="335" t="str">
        <f t="shared" si="8"/>
        <v>enter L3 yr 4</v>
      </c>
      <c r="C269" s="321">
        <v>1</v>
      </c>
      <c r="D269" s="67">
        <v>82100</v>
      </c>
      <c r="E269" s="329" t="e">
        <f t="shared" si="9"/>
        <v>#REF!</v>
      </c>
      <c r="F269" s="329" t="e">
        <f t="shared" si="10"/>
        <v>#REF!</v>
      </c>
      <c r="G269" s="321">
        <f>+'Lawson Codes MODULAR'!F106</f>
        <v>0</v>
      </c>
    </row>
    <row r="270" spans="1:7" ht="15">
      <c r="A270" s="308" t="s">
        <v>115</v>
      </c>
      <c r="B270" s="335" t="str">
        <f t="shared" si="8"/>
        <v>enter L3 yr 4</v>
      </c>
      <c r="C270" s="321">
        <v>1</v>
      </c>
      <c r="D270" s="67">
        <v>82200</v>
      </c>
      <c r="E270" s="329" t="e">
        <f t="shared" si="9"/>
        <v>#REF!</v>
      </c>
      <c r="F270" s="329" t="e">
        <f t="shared" si="10"/>
        <v>#REF!</v>
      </c>
      <c r="G270" s="321">
        <f>+'Lawson Codes MODULAR'!F107</f>
        <v>0</v>
      </c>
    </row>
    <row r="271" spans="1:7" ht="15">
      <c r="A271" s="308" t="s">
        <v>366</v>
      </c>
      <c r="B271" s="335" t="str">
        <f t="shared" si="8"/>
        <v>enter L3 yr 4</v>
      </c>
      <c r="C271" s="321">
        <v>1</v>
      </c>
      <c r="D271" s="67">
        <v>90100</v>
      </c>
      <c r="E271" s="329" t="e">
        <f t="shared" si="9"/>
        <v>#REF!</v>
      </c>
      <c r="F271" s="329" t="e">
        <f t="shared" si="10"/>
        <v>#REF!</v>
      </c>
      <c r="G271" s="321" t="e">
        <f>+'Lawson Codes MODULAR'!F111</f>
        <v>#REF!</v>
      </c>
    </row>
    <row r="272" spans="1:7" ht="15">
      <c r="A272" s="308" t="s">
        <v>367</v>
      </c>
      <c r="B272" s="335" t="str">
        <f>+B271</f>
        <v>enter L3 yr 4</v>
      </c>
      <c r="C272" s="321">
        <v>1</v>
      </c>
      <c r="D272" s="67">
        <v>90200</v>
      </c>
      <c r="E272" s="329" t="e">
        <f>+E271</f>
        <v>#REF!</v>
      </c>
      <c r="F272" s="329" t="e">
        <f>+F271</f>
        <v>#REF!</v>
      </c>
      <c r="G272" s="321" t="e">
        <f>+'Lawson Codes MODULAR'!F112</f>
        <v>#REF!</v>
      </c>
    </row>
    <row r="273" spans="1:8" ht="15">
      <c r="A273" s="309" t="s">
        <v>83</v>
      </c>
      <c r="B273" s="333" t="str">
        <f>+B272</f>
        <v>enter L3 yr 4</v>
      </c>
      <c r="C273" s="324">
        <v>1</v>
      </c>
      <c r="D273" s="310">
        <v>90300</v>
      </c>
      <c r="E273" s="330" t="e">
        <f>+E272</f>
        <v>#REF!</v>
      </c>
      <c r="F273" s="330" t="e">
        <f>+F272</f>
        <v>#REF!</v>
      </c>
      <c r="G273" s="324">
        <f>+'Lawson Codes MODULAR'!F113</f>
        <v>0</v>
      </c>
      <c r="H273" s="318" t="e">
        <f>SUM(G211:G273)</f>
        <v>#REF!</v>
      </c>
    </row>
    <row r="274" spans="1:7" ht="15">
      <c r="A274" s="308" t="s">
        <v>82</v>
      </c>
      <c r="B274" s="331" t="s">
        <v>378</v>
      </c>
      <c r="C274" s="321">
        <v>1</v>
      </c>
      <c r="D274" s="334">
        <v>51000</v>
      </c>
      <c r="E274" s="332" t="e">
        <f>+F273+1</f>
        <v>#REF!</v>
      </c>
      <c r="F274" s="332" t="e">
        <f>+E274+364</f>
        <v>#REF!</v>
      </c>
      <c r="G274" s="320" t="e">
        <f>+'Lawson Codes MODULAR'!G6</f>
        <v>#REF!</v>
      </c>
    </row>
    <row r="275" spans="1:7" ht="15">
      <c r="A275" s="308" t="s">
        <v>83</v>
      </c>
      <c r="B275" s="335" t="str">
        <f>+B274</f>
        <v>enter L3 yr 5</v>
      </c>
      <c r="C275" s="63">
        <v>1</v>
      </c>
      <c r="D275" s="67">
        <v>57000</v>
      </c>
      <c r="E275" s="329" t="e">
        <f>+E274</f>
        <v>#REF!</v>
      </c>
      <c r="F275" s="329" t="e">
        <f>+F274</f>
        <v>#REF!</v>
      </c>
      <c r="G275" s="320">
        <f>+'Lawson Codes MODULAR'!G7</f>
        <v>0</v>
      </c>
    </row>
    <row r="276" spans="1:7" ht="15">
      <c r="A276" s="308" t="s">
        <v>84</v>
      </c>
      <c r="B276" s="335" t="str">
        <f aca="true" t="shared" si="11" ref="B276:B339">+B275</f>
        <v>enter L3 yr 5</v>
      </c>
      <c r="C276" s="63">
        <v>1</v>
      </c>
      <c r="D276" s="67">
        <v>59100</v>
      </c>
      <c r="E276" s="329" t="e">
        <f aca="true" t="shared" si="12" ref="E276:E339">+E275</f>
        <v>#REF!</v>
      </c>
      <c r="F276" s="329" t="e">
        <f aca="true" t="shared" si="13" ref="F276:F339">+F275</f>
        <v>#REF!</v>
      </c>
      <c r="G276" s="320" t="e">
        <f>+'Lawson Codes MODULAR'!G8</f>
        <v>#REF!</v>
      </c>
    </row>
    <row r="277" spans="1:7" ht="15">
      <c r="A277" s="308" t="s">
        <v>121</v>
      </c>
      <c r="B277" s="335" t="str">
        <f t="shared" si="11"/>
        <v>enter L3 yr 5</v>
      </c>
      <c r="C277" s="63">
        <v>1</v>
      </c>
      <c r="D277" s="67">
        <v>59200</v>
      </c>
      <c r="E277" s="329" t="e">
        <f t="shared" si="12"/>
        <v>#REF!</v>
      </c>
      <c r="F277" s="329" t="e">
        <f t="shared" si="13"/>
        <v>#REF!</v>
      </c>
      <c r="G277" s="320" t="e">
        <f>+'Lawson Codes MODULAR'!G9</f>
        <v>#REF!</v>
      </c>
    </row>
    <row r="278" spans="1:7" ht="15">
      <c r="A278" s="308" t="s">
        <v>132</v>
      </c>
      <c r="B278" s="335" t="str">
        <f t="shared" si="11"/>
        <v>enter L3 yr 5</v>
      </c>
      <c r="C278" s="63">
        <v>1</v>
      </c>
      <c r="D278" s="315">
        <v>59198</v>
      </c>
      <c r="E278" s="329" t="e">
        <f t="shared" si="12"/>
        <v>#REF!</v>
      </c>
      <c r="F278" s="329" t="e">
        <f t="shared" si="13"/>
        <v>#REF!</v>
      </c>
      <c r="G278" s="320">
        <f>+'Lawson Codes MODULAR'!G10</f>
        <v>0</v>
      </c>
    </row>
    <row r="279" spans="1:7" ht="15">
      <c r="A279" s="308" t="s">
        <v>85</v>
      </c>
      <c r="B279" s="335" t="str">
        <f t="shared" si="11"/>
        <v>enter L3 yr 5</v>
      </c>
      <c r="C279" s="321">
        <v>1</v>
      </c>
      <c r="D279" s="67">
        <v>61100</v>
      </c>
      <c r="E279" s="329" t="e">
        <f t="shared" si="12"/>
        <v>#REF!</v>
      </c>
      <c r="F279" s="329" t="e">
        <f t="shared" si="13"/>
        <v>#REF!</v>
      </c>
      <c r="G279" s="321" t="e">
        <f>+'Lawson Codes MODULAR'!G27</f>
        <v>#REF!</v>
      </c>
    </row>
    <row r="280" spans="1:7" ht="15">
      <c r="A280" s="308" t="s">
        <v>86</v>
      </c>
      <c r="B280" s="335" t="str">
        <f t="shared" si="11"/>
        <v>enter L3 yr 5</v>
      </c>
      <c r="C280" s="321">
        <v>1</v>
      </c>
      <c r="D280" s="67">
        <v>61200</v>
      </c>
      <c r="E280" s="329" t="e">
        <f t="shared" si="12"/>
        <v>#REF!</v>
      </c>
      <c r="F280" s="329" t="e">
        <f t="shared" si="13"/>
        <v>#REF!</v>
      </c>
      <c r="G280" s="321" t="e">
        <f>+'Lawson Codes MODULAR'!G28</f>
        <v>#REF!</v>
      </c>
    </row>
    <row r="281" spans="1:7" ht="15">
      <c r="A281" s="308" t="s">
        <v>87</v>
      </c>
      <c r="B281" s="335" t="str">
        <f t="shared" si="11"/>
        <v>enter L3 yr 5</v>
      </c>
      <c r="C281" s="321">
        <v>1</v>
      </c>
      <c r="D281" s="67">
        <v>62100</v>
      </c>
      <c r="E281" s="329" t="e">
        <f t="shared" si="12"/>
        <v>#REF!</v>
      </c>
      <c r="F281" s="329" t="e">
        <f t="shared" si="13"/>
        <v>#REF!</v>
      </c>
      <c r="G281" s="321" t="e">
        <f>+'Lawson Codes MODULAR'!G30</f>
        <v>#REF!</v>
      </c>
    </row>
    <row r="282" spans="1:7" ht="15">
      <c r="A282" s="308" t="s">
        <v>88</v>
      </c>
      <c r="B282" s="335" t="str">
        <f t="shared" si="11"/>
        <v>enter L3 yr 5</v>
      </c>
      <c r="C282" s="321">
        <v>1</v>
      </c>
      <c r="D282" s="67">
        <v>62200</v>
      </c>
      <c r="E282" s="329" t="e">
        <f t="shared" si="12"/>
        <v>#REF!</v>
      </c>
      <c r="F282" s="329" t="e">
        <f t="shared" si="13"/>
        <v>#REF!</v>
      </c>
      <c r="G282" s="321" t="e">
        <f>+'Lawson Codes MODULAR'!G31</f>
        <v>#REF!</v>
      </c>
    </row>
    <row r="283" spans="1:7" ht="15">
      <c r="A283" s="308" t="s">
        <v>89</v>
      </c>
      <c r="B283" s="335" t="str">
        <f t="shared" si="11"/>
        <v>enter L3 yr 5</v>
      </c>
      <c r="C283" s="321">
        <v>1</v>
      </c>
      <c r="D283" s="67">
        <v>62300</v>
      </c>
      <c r="E283" s="329" t="e">
        <f t="shared" si="12"/>
        <v>#REF!</v>
      </c>
      <c r="F283" s="329" t="e">
        <f t="shared" si="13"/>
        <v>#REF!</v>
      </c>
      <c r="G283" s="321" t="e">
        <f>+'Lawson Codes MODULAR'!G32</f>
        <v>#REF!</v>
      </c>
    </row>
    <row r="284" spans="1:7" ht="15">
      <c r="A284" s="308" t="s">
        <v>90</v>
      </c>
      <c r="B284" s="335" t="str">
        <f t="shared" si="11"/>
        <v>enter L3 yr 5</v>
      </c>
      <c r="C284" s="321">
        <v>1</v>
      </c>
      <c r="D284" s="67">
        <v>64100</v>
      </c>
      <c r="E284" s="329" t="e">
        <f t="shared" si="12"/>
        <v>#REF!</v>
      </c>
      <c r="F284" s="329" t="e">
        <f t="shared" si="13"/>
        <v>#REF!</v>
      </c>
      <c r="G284" s="321">
        <f>+'Lawson Codes MODULAR'!G34</f>
        <v>0</v>
      </c>
    </row>
    <row r="285" spans="1:7" ht="15">
      <c r="A285" s="308" t="s">
        <v>91</v>
      </c>
      <c r="B285" s="335" t="str">
        <f t="shared" si="11"/>
        <v>enter L3 yr 5</v>
      </c>
      <c r="C285" s="321">
        <v>1</v>
      </c>
      <c r="D285" s="67">
        <v>65100</v>
      </c>
      <c r="E285" s="329" t="e">
        <f t="shared" si="12"/>
        <v>#REF!</v>
      </c>
      <c r="F285" s="329" t="e">
        <f t="shared" si="13"/>
        <v>#REF!</v>
      </c>
      <c r="G285" s="321">
        <f>+'Lawson Codes MODULAR'!G36</f>
        <v>0</v>
      </c>
    </row>
    <row r="286" spans="1:7" ht="15">
      <c r="A286" s="308" t="s">
        <v>92</v>
      </c>
      <c r="B286" s="335" t="str">
        <f t="shared" si="11"/>
        <v>enter L3 yr 5</v>
      </c>
      <c r="C286" s="321">
        <v>1</v>
      </c>
      <c r="D286" s="67">
        <v>65200</v>
      </c>
      <c r="E286" s="329" t="e">
        <f t="shared" si="12"/>
        <v>#REF!</v>
      </c>
      <c r="F286" s="329" t="e">
        <f t="shared" si="13"/>
        <v>#REF!</v>
      </c>
      <c r="G286" s="321">
        <f>+'Lawson Codes MODULAR'!G37</f>
        <v>0</v>
      </c>
    </row>
    <row r="287" spans="1:7" ht="15">
      <c r="A287" s="308" t="s">
        <v>93</v>
      </c>
      <c r="B287" s="335" t="str">
        <f t="shared" si="11"/>
        <v>enter L3 yr 5</v>
      </c>
      <c r="C287" s="321">
        <v>1</v>
      </c>
      <c r="D287" s="67">
        <v>65800</v>
      </c>
      <c r="E287" s="329" t="e">
        <f t="shared" si="12"/>
        <v>#REF!</v>
      </c>
      <c r="F287" s="329" t="e">
        <f t="shared" si="13"/>
        <v>#REF!</v>
      </c>
      <c r="G287" s="321" t="e">
        <f>+'Lawson Codes MODULAR'!G38</f>
        <v>#REF!</v>
      </c>
    </row>
    <row r="288" spans="1:7" ht="15">
      <c r="A288" s="308" t="s">
        <v>61</v>
      </c>
      <c r="B288" s="335" t="str">
        <f t="shared" si="11"/>
        <v>enter L3 yr 5</v>
      </c>
      <c r="C288" s="321">
        <v>1</v>
      </c>
      <c r="D288" s="67">
        <v>65900</v>
      </c>
      <c r="E288" s="329" t="e">
        <f t="shared" si="12"/>
        <v>#REF!</v>
      </c>
      <c r="F288" s="329" t="e">
        <f t="shared" si="13"/>
        <v>#REF!</v>
      </c>
      <c r="G288" s="321" t="e">
        <f>+'Lawson Codes MODULAR'!G39</f>
        <v>#REF!</v>
      </c>
    </row>
    <row r="289" spans="1:7" ht="15">
      <c r="A289" s="308" t="s">
        <v>94</v>
      </c>
      <c r="B289" s="335" t="str">
        <f t="shared" si="11"/>
        <v>enter L3 yr 5</v>
      </c>
      <c r="C289" s="321">
        <v>1</v>
      </c>
      <c r="D289" s="67">
        <v>66100</v>
      </c>
      <c r="E289" s="329" t="e">
        <f t="shared" si="12"/>
        <v>#REF!</v>
      </c>
      <c r="F289" s="329" t="e">
        <f t="shared" si="13"/>
        <v>#REF!</v>
      </c>
      <c r="G289" s="321" t="e">
        <f>+'Lawson Codes MODULAR'!G41</f>
        <v>#REF!</v>
      </c>
    </row>
    <row r="290" spans="1:7" ht="15">
      <c r="A290" s="308" t="s">
        <v>95</v>
      </c>
      <c r="B290" s="335" t="str">
        <f t="shared" si="11"/>
        <v>enter L3 yr 5</v>
      </c>
      <c r="C290" s="321">
        <v>1</v>
      </c>
      <c r="D290" s="67">
        <v>66200</v>
      </c>
      <c r="E290" s="329" t="e">
        <f t="shared" si="12"/>
        <v>#REF!</v>
      </c>
      <c r="F290" s="329" t="e">
        <f t="shared" si="13"/>
        <v>#REF!</v>
      </c>
      <c r="G290" s="321" t="e">
        <f>+'Lawson Codes MODULAR'!G42</f>
        <v>#REF!</v>
      </c>
    </row>
    <row r="291" spans="1:7" ht="15">
      <c r="A291" s="308" t="s">
        <v>96</v>
      </c>
      <c r="B291" s="335" t="str">
        <f t="shared" si="11"/>
        <v>enter L3 yr 5</v>
      </c>
      <c r="C291" s="321">
        <v>1</v>
      </c>
      <c r="D291" s="67">
        <v>66300</v>
      </c>
      <c r="E291" s="329" t="e">
        <f t="shared" si="12"/>
        <v>#REF!</v>
      </c>
      <c r="F291" s="329" t="e">
        <f t="shared" si="13"/>
        <v>#REF!</v>
      </c>
      <c r="G291" s="321" t="e">
        <f>+'Lawson Codes MODULAR'!G43</f>
        <v>#REF!</v>
      </c>
    </row>
    <row r="292" spans="1:7" ht="15">
      <c r="A292" s="308" t="s">
        <v>97</v>
      </c>
      <c r="B292" s="335" t="str">
        <f t="shared" si="11"/>
        <v>enter L3 yr 5</v>
      </c>
      <c r="C292" s="321">
        <v>1</v>
      </c>
      <c r="D292" s="67">
        <v>66800</v>
      </c>
      <c r="E292" s="329" t="e">
        <f t="shared" si="12"/>
        <v>#REF!</v>
      </c>
      <c r="F292" s="329" t="e">
        <f t="shared" si="13"/>
        <v>#REF!</v>
      </c>
      <c r="G292" s="321" t="e">
        <f>+'Lawson Codes MODULAR'!G44</f>
        <v>#REF!</v>
      </c>
    </row>
    <row r="293" spans="1:7" ht="15">
      <c r="A293" s="308" t="s">
        <v>57</v>
      </c>
      <c r="B293" s="335" t="str">
        <f t="shared" si="11"/>
        <v>enter L3 yr 5</v>
      </c>
      <c r="C293" s="321">
        <v>1</v>
      </c>
      <c r="D293" s="67">
        <v>66900</v>
      </c>
      <c r="E293" s="329" t="e">
        <f t="shared" si="12"/>
        <v>#REF!</v>
      </c>
      <c r="F293" s="329" t="e">
        <f t="shared" si="13"/>
        <v>#REF!</v>
      </c>
      <c r="G293" s="321" t="e">
        <f>+'Lawson Codes MODULAR'!G45</f>
        <v>#REF!</v>
      </c>
    </row>
    <row r="294" spans="1:7" ht="15">
      <c r="A294" s="308" t="s">
        <v>48</v>
      </c>
      <c r="B294" s="335" t="str">
        <f t="shared" si="11"/>
        <v>enter L3 yr 5</v>
      </c>
      <c r="C294" s="321">
        <v>1</v>
      </c>
      <c r="D294" s="67">
        <v>67100</v>
      </c>
      <c r="E294" s="329" t="e">
        <f t="shared" si="12"/>
        <v>#REF!</v>
      </c>
      <c r="F294" s="329" t="e">
        <f t="shared" si="13"/>
        <v>#REF!</v>
      </c>
      <c r="G294" s="321" t="e">
        <f>+'Lawson Codes MODULAR'!G47</f>
        <v>#REF!</v>
      </c>
    </row>
    <row r="295" spans="1:7" ht="15">
      <c r="A295" s="308" t="s">
        <v>49</v>
      </c>
      <c r="B295" s="335" t="str">
        <f t="shared" si="11"/>
        <v>enter L3 yr 5</v>
      </c>
      <c r="C295" s="321">
        <v>1</v>
      </c>
      <c r="D295" s="67">
        <v>67200</v>
      </c>
      <c r="E295" s="329" t="e">
        <f t="shared" si="12"/>
        <v>#REF!</v>
      </c>
      <c r="F295" s="329" t="e">
        <f t="shared" si="13"/>
        <v>#REF!</v>
      </c>
      <c r="G295" s="321" t="e">
        <f>+'Lawson Codes MODULAR'!G48</f>
        <v>#REF!</v>
      </c>
    </row>
    <row r="296" spans="1:7" ht="15">
      <c r="A296" s="308" t="s">
        <v>59</v>
      </c>
      <c r="B296" s="335" t="str">
        <f t="shared" si="11"/>
        <v>enter L3 yr 5</v>
      </c>
      <c r="C296" s="321">
        <v>1</v>
      </c>
      <c r="D296" s="67">
        <v>68100</v>
      </c>
      <c r="E296" s="329" t="e">
        <f t="shared" si="12"/>
        <v>#REF!</v>
      </c>
      <c r="F296" s="329" t="e">
        <f t="shared" si="13"/>
        <v>#REF!</v>
      </c>
      <c r="G296" s="321" t="e">
        <f>+'Lawson Codes MODULAR'!G50</f>
        <v>#REF!</v>
      </c>
    </row>
    <row r="297" spans="1:7" ht="15">
      <c r="A297" s="308" t="s">
        <v>98</v>
      </c>
      <c r="B297" s="335" t="str">
        <f t="shared" si="11"/>
        <v>enter L3 yr 5</v>
      </c>
      <c r="C297" s="321">
        <v>1</v>
      </c>
      <c r="D297" s="67">
        <v>68200</v>
      </c>
      <c r="E297" s="329" t="e">
        <f t="shared" si="12"/>
        <v>#REF!</v>
      </c>
      <c r="F297" s="329" t="e">
        <f t="shared" si="13"/>
        <v>#REF!</v>
      </c>
      <c r="G297" s="321" t="e">
        <f>+'Lawson Codes MODULAR'!G51</f>
        <v>#REF!</v>
      </c>
    </row>
    <row r="298" spans="1:7" ht="15">
      <c r="A298" s="308" t="s">
        <v>60</v>
      </c>
      <c r="B298" s="335" t="str">
        <f t="shared" si="11"/>
        <v>enter L3 yr 5</v>
      </c>
      <c r="C298" s="321">
        <v>1</v>
      </c>
      <c r="D298" s="67">
        <v>68900</v>
      </c>
      <c r="E298" s="329" t="e">
        <f t="shared" si="12"/>
        <v>#REF!</v>
      </c>
      <c r="F298" s="329" t="e">
        <f t="shared" si="13"/>
        <v>#REF!</v>
      </c>
      <c r="G298" s="321" t="e">
        <f>+'Lawson Codes MODULAR'!G52</f>
        <v>#REF!</v>
      </c>
    </row>
    <row r="299" spans="1:7" ht="15">
      <c r="A299" s="308" t="s">
        <v>43</v>
      </c>
      <c r="B299" s="335" t="str">
        <f t="shared" si="11"/>
        <v>enter L3 yr 5</v>
      </c>
      <c r="C299" s="321">
        <v>1</v>
      </c>
      <c r="D299" s="67">
        <v>69100</v>
      </c>
      <c r="E299" s="329" t="e">
        <f t="shared" si="12"/>
        <v>#REF!</v>
      </c>
      <c r="F299" s="329" t="e">
        <f t="shared" si="13"/>
        <v>#REF!</v>
      </c>
      <c r="G299" s="321" t="e">
        <f>+'Lawson Codes MODULAR'!G54</f>
        <v>#REF!</v>
      </c>
    </row>
    <row r="300" spans="1:7" ht="15">
      <c r="A300" s="308" t="s">
        <v>99</v>
      </c>
      <c r="B300" s="335" t="str">
        <f t="shared" si="11"/>
        <v>enter L3 yr 5</v>
      </c>
      <c r="C300" s="321">
        <v>1</v>
      </c>
      <c r="D300" s="67">
        <v>69800</v>
      </c>
      <c r="E300" s="329" t="e">
        <f t="shared" si="12"/>
        <v>#REF!</v>
      </c>
      <c r="F300" s="329" t="e">
        <f t="shared" si="13"/>
        <v>#REF!</v>
      </c>
      <c r="G300" s="321" t="e">
        <f>+'Lawson Codes MODULAR'!G55</f>
        <v>#REF!</v>
      </c>
    </row>
    <row r="301" spans="1:7" ht="15">
      <c r="A301" s="308" t="s">
        <v>62</v>
      </c>
      <c r="B301" s="335" t="str">
        <f t="shared" si="11"/>
        <v>enter L3 yr 5</v>
      </c>
      <c r="C301" s="321">
        <v>1</v>
      </c>
      <c r="D301" s="67">
        <v>69900</v>
      </c>
      <c r="E301" s="329" t="e">
        <f t="shared" si="12"/>
        <v>#REF!</v>
      </c>
      <c r="F301" s="329" t="e">
        <f t="shared" si="13"/>
        <v>#REF!</v>
      </c>
      <c r="G301" s="321" t="e">
        <f>+'Lawson Codes MODULAR'!G56</f>
        <v>#REF!</v>
      </c>
    </row>
    <row r="302" spans="1:7" ht="15">
      <c r="A302" s="308" t="s">
        <v>100</v>
      </c>
      <c r="B302" s="335" t="str">
        <f t="shared" si="11"/>
        <v>enter L3 yr 5</v>
      </c>
      <c r="C302" s="321">
        <v>1</v>
      </c>
      <c r="D302" s="67">
        <v>70100</v>
      </c>
      <c r="E302" s="329" t="e">
        <f t="shared" si="12"/>
        <v>#REF!</v>
      </c>
      <c r="F302" s="329" t="e">
        <f t="shared" si="13"/>
        <v>#REF!</v>
      </c>
      <c r="G302" s="321" t="e">
        <f>+'Lawson Codes MODULAR'!G58</f>
        <v>#REF!</v>
      </c>
    </row>
    <row r="303" spans="1:7" ht="15">
      <c r="A303" s="308" t="s">
        <v>101</v>
      </c>
      <c r="B303" s="335" t="str">
        <f t="shared" si="11"/>
        <v>enter L3 yr 5</v>
      </c>
      <c r="C303" s="321">
        <v>1</v>
      </c>
      <c r="D303" s="67">
        <v>70800</v>
      </c>
      <c r="E303" s="329" t="e">
        <f t="shared" si="12"/>
        <v>#REF!</v>
      </c>
      <c r="F303" s="329" t="e">
        <f t="shared" si="13"/>
        <v>#REF!</v>
      </c>
      <c r="G303" s="321" t="e">
        <f>+'Lawson Codes MODULAR'!G59</f>
        <v>#REF!</v>
      </c>
    </row>
    <row r="304" spans="1:7" ht="15">
      <c r="A304" s="308" t="s">
        <v>102</v>
      </c>
      <c r="B304" s="335" t="str">
        <f t="shared" si="11"/>
        <v>enter L3 yr 5</v>
      </c>
      <c r="C304" s="321">
        <v>1</v>
      </c>
      <c r="D304" s="67">
        <v>70900</v>
      </c>
      <c r="E304" s="329" t="e">
        <f t="shared" si="12"/>
        <v>#REF!</v>
      </c>
      <c r="F304" s="329" t="e">
        <f t="shared" si="13"/>
        <v>#REF!</v>
      </c>
      <c r="G304" s="321" t="e">
        <f>+'Lawson Codes MODULAR'!G60</f>
        <v>#REF!</v>
      </c>
    </row>
    <row r="305" spans="1:7" ht="15">
      <c r="A305" s="308" t="s">
        <v>63</v>
      </c>
      <c r="B305" s="335" t="str">
        <f t="shared" si="11"/>
        <v>enter L3 yr 5</v>
      </c>
      <c r="C305" s="321">
        <v>1</v>
      </c>
      <c r="D305" s="67">
        <v>71100</v>
      </c>
      <c r="E305" s="329" t="e">
        <f t="shared" si="12"/>
        <v>#REF!</v>
      </c>
      <c r="F305" s="329" t="e">
        <f t="shared" si="13"/>
        <v>#REF!</v>
      </c>
      <c r="G305" s="321" t="e">
        <f>+'Lawson Codes MODULAR'!G62</f>
        <v>#REF!</v>
      </c>
    </row>
    <row r="306" spans="1:7" ht="15">
      <c r="A306" s="308" t="s">
        <v>103</v>
      </c>
      <c r="B306" s="335" t="str">
        <f t="shared" si="11"/>
        <v>enter L3 yr 5</v>
      </c>
      <c r="C306" s="321">
        <v>1</v>
      </c>
      <c r="D306" s="67">
        <v>71800</v>
      </c>
      <c r="E306" s="329" t="e">
        <f t="shared" si="12"/>
        <v>#REF!</v>
      </c>
      <c r="F306" s="329" t="e">
        <f t="shared" si="13"/>
        <v>#REF!</v>
      </c>
      <c r="G306" s="321" t="e">
        <f>+'Lawson Codes MODULAR'!G63</f>
        <v>#REF!</v>
      </c>
    </row>
    <row r="307" spans="1:7" ht="15">
      <c r="A307" s="308" t="s">
        <v>104</v>
      </c>
      <c r="B307" s="335" t="str">
        <f t="shared" si="11"/>
        <v>enter L3 yr 5</v>
      </c>
      <c r="C307" s="321">
        <v>1</v>
      </c>
      <c r="D307" s="67">
        <v>71900</v>
      </c>
      <c r="E307" s="329" t="e">
        <f t="shared" si="12"/>
        <v>#REF!</v>
      </c>
      <c r="F307" s="329" t="e">
        <f t="shared" si="13"/>
        <v>#REF!</v>
      </c>
      <c r="G307" s="321" t="e">
        <f>+'Lawson Codes MODULAR'!G64</f>
        <v>#REF!</v>
      </c>
    </row>
    <row r="308" spans="1:7" ht="15">
      <c r="A308" s="308" t="s">
        <v>105</v>
      </c>
      <c r="B308" s="335" t="str">
        <f t="shared" si="11"/>
        <v>enter L3 yr 5</v>
      </c>
      <c r="C308" s="321">
        <v>1</v>
      </c>
      <c r="D308" s="67">
        <v>72100</v>
      </c>
      <c r="E308" s="329" t="e">
        <f t="shared" si="12"/>
        <v>#REF!</v>
      </c>
      <c r="F308" s="329" t="e">
        <f t="shared" si="13"/>
        <v>#REF!</v>
      </c>
      <c r="G308" s="321" t="e">
        <f>+'Lawson Codes MODULAR'!G66</f>
        <v>#REF!</v>
      </c>
    </row>
    <row r="309" spans="1:7" ht="15">
      <c r="A309" s="308" t="s">
        <v>64</v>
      </c>
      <c r="B309" s="335" t="str">
        <f t="shared" si="11"/>
        <v>enter L3 yr 5</v>
      </c>
      <c r="C309" s="321">
        <v>1</v>
      </c>
      <c r="D309" s="67">
        <v>72200</v>
      </c>
      <c r="E309" s="329" t="e">
        <f t="shared" si="12"/>
        <v>#REF!</v>
      </c>
      <c r="F309" s="329" t="e">
        <f t="shared" si="13"/>
        <v>#REF!</v>
      </c>
      <c r="G309" s="321" t="e">
        <f>+'Lawson Codes MODULAR'!G67</f>
        <v>#REF!</v>
      </c>
    </row>
    <row r="310" spans="1:7" ht="15">
      <c r="A310" s="308" t="s">
        <v>65</v>
      </c>
      <c r="B310" s="335" t="str">
        <f t="shared" si="11"/>
        <v>enter L3 yr 5</v>
      </c>
      <c r="C310" s="321">
        <v>1</v>
      </c>
      <c r="D310" s="67">
        <v>72300</v>
      </c>
      <c r="E310" s="329" t="e">
        <f t="shared" si="12"/>
        <v>#REF!</v>
      </c>
      <c r="F310" s="329" t="e">
        <f t="shared" si="13"/>
        <v>#REF!</v>
      </c>
      <c r="G310" s="321" t="e">
        <f>+'Lawson Codes MODULAR'!G68</f>
        <v>#REF!</v>
      </c>
    </row>
    <row r="311" spans="1:7" ht="15">
      <c r="A311" s="308" t="s">
        <v>106</v>
      </c>
      <c r="B311" s="335" t="str">
        <f t="shared" si="11"/>
        <v>enter L3 yr 5</v>
      </c>
      <c r="C311" s="321">
        <v>1</v>
      </c>
      <c r="D311" s="67">
        <v>72400</v>
      </c>
      <c r="E311" s="329" t="e">
        <f t="shared" si="12"/>
        <v>#REF!</v>
      </c>
      <c r="F311" s="329" t="e">
        <f t="shared" si="13"/>
        <v>#REF!</v>
      </c>
      <c r="G311" s="321" t="e">
        <f>+'Lawson Codes MODULAR'!G69</f>
        <v>#REF!</v>
      </c>
    </row>
    <row r="312" spans="1:7" ht="15">
      <c r="A312" s="308" t="s">
        <v>66</v>
      </c>
      <c r="B312" s="335" t="str">
        <f t="shared" si="11"/>
        <v>enter L3 yr 5</v>
      </c>
      <c r="C312" s="321">
        <v>1</v>
      </c>
      <c r="D312" s="67">
        <v>72500</v>
      </c>
      <c r="E312" s="329" t="e">
        <f t="shared" si="12"/>
        <v>#REF!</v>
      </c>
      <c r="F312" s="329" t="e">
        <f t="shared" si="13"/>
        <v>#REF!</v>
      </c>
      <c r="G312" s="321" t="e">
        <f>+'Lawson Codes MODULAR'!G70</f>
        <v>#REF!</v>
      </c>
    </row>
    <row r="313" spans="1:7" ht="15">
      <c r="A313" s="308" t="s">
        <v>67</v>
      </c>
      <c r="B313" s="335" t="str">
        <f t="shared" si="11"/>
        <v>enter L3 yr 5</v>
      </c>
      <c r="C313" s="321">
        <v>1</v>
      </c>
      <c r="D313" s="67">
        <v>72600</v>
      </c>
      <c r="E313" s="329" t="e">
        <f t="shared" si="12"/>
        <v>#REF!</v>
      </c>
      <c r="F313" s="329" t="e">
        <f t="shared" si="13"/>
        <v>#REF!</v>
      </c>
      <c r="G313" s="321" t="e">
        <f>+'Lawson Codes MODULAR'!G71</f>
        <v>#REF!</v>
      </c>
    </row>
    <row r="314" spans="1:7" ht="15">
      <c r="A314" s="308" t="s">
        <v>107</v>
      </c>
      <c r="B314" s="335" t="str">
        <f t="shared" si="11"/>
        <v>enter L3 yr 5</v>
      </c>
      <c r="C314" s="321">
        <v>1</v>
      </c>
      <c r="D314" s="67">
        <v>73100</v>
      </c>
      <c r="E314" s="329" t="e">
        <f t="shared" si="12"/>
        <v>#REF!</v>
      </c>
      <c r="F314" s="329" t="e">
        <f t="shared" si="13"/>
        <v>#REF!</v>
      </c>
      <c r="G314" s="321" t="e">
        <f>+'Lawson Codes MODULAR'!G73</f>
        <v>#REF!</v>
      </c>
    </row>
    <row r="315" spans="1:7" ht="15">
      <c r="A315" s="308" t="s">
        <v>68</v>
      </c>
      <c r="B315" s="335" t="str">
        <f t="shared" si="11"/>
        <v>enter L3 yr 5</v>
      </c>
      <c r="C315" s="321">
        <v>1</v>
      </c>
      <c r="D315" s="67">
        <v>73200</v>
      </c>
      <c r="E315" s="329" t="e">
        <f t="shared" si="12"/>
        <v>#REF!</v>
      </c>
      <c r="F315" s="329" t="e">
        <f t="shared" si="13"/>
        <v>#REF!</v>
      </c>
      <c r="G315" s="321" t="e">
        <f>+'Lawson Codes MODULAR'!G74</f>
        <v>#REF!</v>
      </c>
    </row>
    <row r="316" spans="1:7" ht="15">
      <c r="A316" s="308" t="s">
        <v>69</v>
      </c>
      <c r="B316" s="335" t="str">
        <f t="shared" si="11"/>
        <v>enter L3 yr 5</v>
      </c>
      <c r="C316" s="321">
        <v>1</v>
      </c>
      <c r="D316" s="67">
        <v>73300</v>
      </c>
      <c r="E316" s="329" t="e">
        <f t="shared" si="12"/>
        <v>#REF!</v>
      </c>
      <c r="F316" s="329" t="e">
        <f t="shared" si="13"/>
        <v>#REF!</v>
      </c>
      <c r="G316" s="321" t="e">
        <f>+'Lawson Codes MODULAR'!G75</f>
        <v>#REF!</v>
      </c>
    </row>
    <row r="317" spans="1:7" ht="15">
      <c r="A317" s="308" t="s">
        <v>70</v>
      </c>
      <c r="B317" s="335" t="str">
        <f t="shared" si="11"/>
        <v>enter L3 yr 5</v>
      </c>
      <c r="C317" s="321">
        <v>1</v>
      </c>
      <c r="D317" s="67">
        <v>73400</v>
      </c>
      <c r="E317" s="329" t="e">
        <f t="shared" si="12"/>
        <v>#REF!</v>
      </c>
      <c r="F317" s="329" t="e">
        <f t="shared" si="13"/>
        <v>#REF!</v>
      </c>
      <c r="G317" s="321" t="e">
        <f>+'Lawson Codes MODULAR'!G76</f>
        <v>#REF!</v>
      </c>
    </row>
    <row r="318" spans="1:7" ht="15">
      <c r="A318" s="308" t="s">
        <v>108</v>
      </c>
      <c r="B318" s="335" t="str">
        <f t="shared" si="11"/>
        <v>enter L3 yr 5</v>
      </c>
      <c r="C318" s="321">
        <v>1</v>
      </c>
      <c r="D318" s="67">
        <v>73500</v>
      </c>
      <c r="E318" s="329" t="e">
        <f t="shared" si="12"/>
        <v>#REF!</v>
      </c>
      <c r="F318" s="329" t="e">
        <f t="shared" si="13"/>
        <v>#REF!</v>
      </c>
      <c r="G318" s="321" t="e">
        <f>+'Lawson Codes MODULAR'!G77</f>
        <v>#REF!</v>
      </c>
    </row>
    <row r="319" spans="1:7" ht="15">
      <c r="A319" s="308" t="s">
        <v>109</v>
      </c>
      <c r="B319" s="335" t="str">
        <f t="shared" si="11"/>
        <v>enter L3 yr 5</v>
      </c>
      <c r="C319" s="321">
        <v>1</v>
      </c>
      <c r="D319" s="67">
        <v>75100</v>
      </c>
      <c r="E319" s="329" t="e">
        <f t="shared" si="12"/>
        <v>#REF!</v>
      </c>
      <c r="F319" s="329" t="e">
        <f t="shared" si="13"/>
        <v>#REF!</v>
      </c>
      <c r="G319" s="321" t="e">
        <f>+'Lawson Codes MODULAR'!G79</f>
        <v>#REF!</v>
      </c>
    </row>
    <row r="320" spans="1:7" ht="15">
      <c r="A320" s="308" t="s">
        <v>110</v>
      </c>
      <c r="B320" s="335" t="str">
        <f t="shared" si="11"/>
        <v>enter L3 yr 5</v>
      </c>
      <c r="C320" s="321">
        <v>1</v>
      </c>
      <c r="D320" s="67">
        <v>75200</v>
      </c>
      <c r="E320" s="329" t="e">
        <f t="shared" si="12"/>
        <v>#REF!</v>
      </c>
      <c r="F320" s="329" t="e">
        <f t="shared" si="13"/>
        <v>#REF!</v>
      </c>
      <c r="G320" s="321" t="e">
        <f>+'Lawson Codes MODULAR'!G80</f>
        <v>#REF!</v>
      </c>
    </row>
    <row r="321" spans="1:7" ht="15">
      <c r="A321" s="308" t="s">
        <v>111</v>
      </c>
      <c r="B321" s="335" t="str">
        <f t="shared" si="11"/>
        <v>enter L3 yr 5</v>
      </c>
      <c r="C321" s="321">
        <v>1</v>
      </c>
      <c r="D321" s="67">
        <v>75300</v>
      </c>
      <c r="E321" s="329" t="e">
        <f t="shared" si="12"/>
        <v>#REF!</v>
      </c>
      <c r="F321" s="329" t="e">
        <f t="shared" si="13"/>
        <v>#REF!</v>
      </c>
      <c r="G321" s="321" t="e">
        <f>+'Lawson Codes MODULAR'!G81</f>
        <v>#REF!</v>
      </c>
    </row>
    <row r="322" spans="1:7" ht="15">
      <c r="A322" s="308" t="s">
        <v>71</v>
      </c>
      <c r="B322" s="335" t="str">
        <f t="shared" si="11"/>
        <v>enter L3 yr 5</v>
      </c>
      <c r="C322" s="321">
        <v>1</v>
      </c>
      <c r="D322" s="67">
        <v>76100</v>
      </c>
      <c r="E322" s="329" t="e">
        <f t="shared" si="12"/>
        <v>#REF!</v>
      </c>
      <c r="F322" s="329" t="e">
        <f t="shared" si="13"/>
        <v>#REF!</v>
      </c>
      <c r="G322" s="321" t="e">
        <f>+'Lawson Codes MODULAR'!G83</f>
        <v>#REF!</v>
      </c>
    </row>
    <row r="323" spans="1:7" ht="15">
      <c r="A323" s="308" t="s">
        <v>112</v>
      </c>
      <c r="B323" s="335" t="str">
        <f t="shared" si="11"/>
        <v>enter L3 yr 5</v>
      </c>
      <c r="C323" s="321">
        <v>1</v>
      </c>
      <c r="D323" s="67">
        <v>76200</v>
      </c>
      <c r="E323" s="329" t="e">
        <f t="shared" si="12"/>
        <v>#REF!</v>
      </c>
      <c r="F323" s="329" t="e">
        <f t="shared" si="13"/>
        <v>#REF!</v>
      </c>
      <c r="G323" s="321" t="e">
        <f>+'Lawson Codes MODULAR'!G84</f>
        <v>#REF!</v>
      </c>
    </row>
    <row r="324" spans="1:7" ht="15">
      <c r="A324" s="308" t="s">
        <v>113</v>
      </c>
      <c r="B324" s="335" t="str">
        <f t="shared" si="11"/>
        <v>enter L3 yr 5</v>
      </c>
      <c r="C324" s="321">
        <v>1</v>
      </c>
      <c r="D324" s="67">
        <v>76300</v>
      </c>
      <c r="E324" s="329" t="e">
        <f t="shared" si="12"/>
        <v>#REF!</v>
      </c>
      <c r="F324" s="329" t="e">
        <f t="shared" si="13"/>
        <v>#REF!</v>
      </c>
      <c r="G324" s="321" t="e">
        <f>+'Lawson Codes MODULAR'!G86</f>
        <v>#REF!</v>
      </c>
    </row>
    <row r="325" spans="1:7" ht="15">
      <c r="A325" s="308" t="s">
        <v>72</v>
      </c>
      <c r="B325" s="335" t="str">
        <f t="shared" si="11"/>
        <v>enter L3 yr 5</v>
      </c>
      <c r="C325" s="321">
        <v>1</v>
      </c>
      <c r="D325" s="67">
        <v>76400</v>
      </c>
      <c r="E325" s="329" t="e">
        <f t="shared" si="12"/>
        <v>#REF!</v>
      </c>
      <c r="F325" s="329" t="e">
        <f t="shared" si="13"/>
        <v>#REF!</v>
      </c>
      <c r="G325" s="321" t="e">
        <f>+'Lawson Codes MODULAR'!G88</f>
        <v>#REF!</v>
      </c>
    </row>
    <row r="326" spans="1:7" ht="15">
      <c r="A326" s="308" t="s">
        <v>73</v>
      </c>
      <c r="B326" s="335" t="str">
        <f t="shared" si="11"/>
        <v>enter L3 yr 5</v>
      </c>
      <c r="C326" s="321">
        <v>1</v>
      </c>
      <c r="D326" s="67">
        <v>76500</v>
      </c>
      <c r="E326" s="329" t="e">
        <f t="shared" si="12"/>
        <v>#REF!</v>
      </c>
      <c r="F326" s="329" t="e">
        <f t="shared" si="13"/>
        <v>#REF!</v>
      </c>
      <c r="G326" s="321" t="e">
        <f>+'Lawson Codes MODULAR'!G90</f>
        <v>#REF!</v>
      </c>
    </row>
    <row r="327" spans="1:7" ht="15">
      <c r="A327" s="308" t="s">
        <v>114</v>
      </c>
      <c r="B327" s="335" t="str">
        <f t="shared" si="11"/>
        <v>enter L3 yr 5</v>
      </c>
      <c r="C327" s="321">
        <v>1</v>
      </c>
      <c r="D327" s="67">
        <v>76600</v>
      </c>
      <c r="E327" s="329" t="e">
        <f t="shared" si="12"/>
        <v>#REF!</v>
      </c>
      <c r="F327" s="329" t="e">
        <f t="shared" si="13"/>
        <v>#REF!</v>
      </c>
      <c r="G327" s="321" t="e">
        <f>+'Lawson Codes MODULAR'!G92</f>
        <v>#REF!</v>
      </c>
    </row>
    <row r="328" spans="1:7" ht="15">
      <c r="A328" s="308" t="s">
        <v>74</v>
      </c>
      <c r="B328" s="335" t="str">
        <f t="shared" si="11"/>
        <v>enter L3 yr 5</v>
      </c>
      <c r="C328" s="321">
        <v>1</v>
      </c>
      <c r="D328" s="67">
        <v>76700</v>
      </c>
      <c r="E328" s="329" t="e">
        <f t="shared" si="12"/>
        <v>#REF!</v>
      </c>
      <c r="F328" s="329" t="e">
        <f t="shared" si="13"/>
        <v>#REF!</v>
      </c>
      <c r="G328" s="321" t="e">
        <f>+'Lawson Codes MODULAR'!G93</f>
        <v>#REF!</v>
      </c>
    </row>
    <row r="329" spans="1:7" ht="15">
      <c r="A329" s="308" t="s">
        <v>75</v>
      </c>
      <c r="B329" s="335" t="str">
        <f t="shared" si="11"/>
        <v>enter L3 yr 5</v>
      </c>
      <c r="C329" s="321">
        <v>1</v>
      </c>
      <c r="D329" s="67">
        <v>76900</v>
      </c>
      <c r="E329" s="329" t="e">
        <f t="shared" si="12"/>
        <v>#REF!</v>
      </c>
      <c r="F329" s="329" t="e">
        <f t="shared" si="13"/>
        <v>#REF!</v>
      </c>
      <c r="G329" s="321" t="e">
        <f>+'Lawson Codes MODULAR'!G95</f>
        <v>#REF!</v>
      </c>
    </row>
    <row r="330" spans="1:7" ht="15">
      <c r="A330" s="308" t="s">
        <v>76</v>
      </c>
      <c r="B330" s="335" t="str">
        <f t="shared" si="11"/>
        <v>enter L3 yr 5</v>
      </c>
      <c r="C330" s="321">
        <v>1</v>
      </c>
      <c r="D330" s="67">
        <v>77100</v>
      </c>
      <c r="E330" s="329" t="e">
        <f t="shared" si="12"/>
        <v>#REF!</v>
      </c>
      <c r="F330" s="329" t="e">
        <f t="shared" si="13"/>
        <v>#REF!</v>
      </c>
      <c r="G330" s="321" t="e">
        <f>+'Lawson Codes MODULAR'!G97</f>
        <v>#REF!</v>
      </c>
    </row>
    <row r="331" spans="1:7" ht="15">
      <c r="A331" s="308" t="s">
        <v>77</v>
      </c>
      <c r="B331" s="335" t="str">
        <f t="shared" si="11"/>
        <v>enter L3 yr 5</v>
      </c>
      <c r="C331" s="321">
        <v>1</v>
      </c>
      <c r="D331" s="67">
        <v>77400</v>
      </c>
      <c r="E331" s="329" t="e">
        <f t="shared" si="12"/>
        <v>#REF!</v>
      </c>
      <c r="F331" s="329" t="e">
        <f t="shared" si="13"/>
        <v>#REF!</v>
      </c>
      <c r="G331" s="321" t="e">
        <f>+'Lawson Codes MODULAR'!G98</f>
        <v>#REF!</v>
      </c>
    </row>
    <row r="332" spans="1:7" ht="15">
      <c r="A332" s="308" t="s">
        <v>78</v>
      </c>
      <c r="B332" s="335" t="str">
        <f t="shared" si="11"/>
        <v>enter L3 yr 5</v>
      </c>
      <c r="C332" s="321">
        <v>1</v>
      </c>
      <c r="D332" s="67">
        <v>77500</v>
      </c>
      <c r="E332" s="329" t="e">
        <f t="shared" si="12"/>
        <v>#REF!</v>
      </c>
      <c r="F332" s="329" t="e">
        <f t="shared" si="13"/>
        <v>#REF!</v>
      </c>
      <c r="G332" s="321" t="e">
        <f>+'Lawson Codes MODULAR'!G99</f>
        <v>#REF!</v>
      </c>
    </row>
    <row r="333" spans="1:7" ht="15">
      <c r="A333" s="308" t="s">
        <v>79</v>
      </c>
      <c r="B333" s="335" t="str">
        <f t="shared" si="11"/>
        <v>enter L3 yr 5</v>
      </c>
      <c r="C333" s="321">
        <v>1</v>
      </c>
      <c r="D333" s="67">
        <v>77600</v>
      </c>
      <c r="E333" s="329" t="e">
        <f t="shared" si="12"/>
        <v>#REF!</v>
      </c>
      <c r="F333" s="329" t="e">
        <f t="shared" si="13"/>
        <v>#REF!</v>
      </c>
      <c r="G333" s="321" t="e">
        <f>+'Lawson Codes MODULAR'!G100</f>
        <v>#REF!</v>
      </c>
    </row>
    <row r="334" spans="1:7" ht="15">
      <c r="A334" s="308" t="s">
        <v>80</v>
      </c>
      <c r="B334" s="335" t="str">
        <f t="shared" si="11"/>
        <v>enter L3 yr 5</v>
      </c>
      <c r="C334" s="321">
        <v>1</v>
      </c>
      <c r="D334" s="67">
        <v>77700</v>
      </c>
      <c r="E334" s="329" t="e">
        <f t="shared" si="12"/>
        <v>#REF!</v>
      </c>
      <c r="F334" s="329" t="e">
        <f t="shared" si="13"/>
        <v>#REF!</v>
      </c>
      <c r="G334" s="321" t="e">
        <f>+'Lawson Codes MODULAR'!G101</f>
        <v>#REF!</v>
      </c>
    </row>
    <row r="335" spans="1:7" ht="15">
      <c r="A335" s="308" t="s">
        <v>50</v>
      </c>
      <c r="B335" s="335" t="str">
        <f t="shared" si="11"/>
        <v>enter L3 yr 5</v>
      </c>
      <c r="C335" s="321">
        <v>1</v>
      </c>
      <c r="D335" s="67">
        <v>80100</v>
      </c>
      <c r="E335" s="329" t="e">
        <f t="shared" si="12"/>
        <v>#REF!</v>
      </c>
      <c r="F335" s="329" t="e">
        <f t="shared" si="13"/>
        <v>#REF!</v>
      </c>
      <c r="G335" s="321" t="e">
        <f>+'Lawson Codes MODULAR'!G103</f>
        <v>#REF!</v>
      </c>
    </row>
    <row r="336" spans="1:7" ht="15">
      <c r="A336" s="308" t="s">
        <v>51</v>
      </c>
      <c r="B336" s="335" t="str">
        <f t="shared" si="11"/>
        <v>enter L3 yr 5</v>
      </c>
      <c r="C336" s="321">
        <v>1</v>
      </c>
      <c r="D336" s="67">
        <v>81100</v>
      </c>
      <c r="E336" s="329" t="e">
        <f t="shared" si="12"/>
        <v>#REF!</v>
      </c>
      <c r="F336" s="329" t="e">
        <f t="shared" si="13"/>
        <v>#REF!</v>
      </c>
      <c r="G336" s="321" t="e">
        <f>+'Lawson Codes MODULAR'!G104</f>
        <v>#REF!</v>
      </c>
    </row>
    <row r="337" spans="1:7" ht="15">
      <c r="A337" s="308" t="s">
        <v>58</v>
      </c>
      <c r="B337" s="335" t="str">
        <f t="shared" si="11"/>
        <v>enter L3 yr 5</v>
      </c>
      <c r="C337" s="321">
        <v>1</v>
      </c>
      <c r="D337" s="67">
        <v>82100</v>
      </c>
      <c r="E337" s="329" t="e">
        <f t="shared" si="12"/>
        <v>#REF!</v>
      </c>
      <c r="F337" s="329" t="e">
        <f t="shared" si="13"/>
        <v>#REF!</v>
      </c>
      <c r="G337" s="321">
        <f>+'Lawson Codes MODULAR'!G106</f>
        <v>0</v>
      </c>
    </row>
    <row r="338" spans="1:7" ht="15">
      <c r="A338" s="308" t="s">
        <v>115</v>
      </c>
      <c r="B338" s="335" t="str">
        <f t="shared" si="11"/>
        <v>enter L3 yr 5</v>
      </c>
      <c r="C338" s="321">
        <v>1</v>
      </c>
      <c r="D338" s="67">
        <v>82200</v>
      </c>
      <c r="E338" s="329" t="e">
        <f t="shared" si="12"/>
        <v>#REF!</v>
      </c>
      <c r="F338" s="329" t="e">
        <f t="shared" si="13"/>
        <v>#REF!</v>
      </c>
      <c r="G338" s="321">
        <f>+'Lawson Codes MODULAR'!G107</f>
        <v>0</v>
      </c>
    </row>
    <row r="339" spans="1:7" ht="15">
      <c r="A339" s="308" t="s">
        <v>366</v>
      </c>
      <c r="B339" s="335" t="str">
        <f t="shared" si="11"/>
        <v>enter L3 yr 5</v>
      </c>
      <c r="C339" s="321">
        <v>1</v>
      </c>
      <c r="D339" s="67">
        <v>90100</v>
      </c>
      <c r="E339" s="329" t="e">
        <f t="shared" si="12"/>
        <v>#REF!</v>
      </c>
      <c r="F339" s="329" t="e">
        <f t="shared" si="13"/>
        <v>#REF!</v>
      </c>
      <c r="G339" s="321" t="e">
        <f>+'Lawson Codes MODULAR'!G111</f>
        <v>#REF!</v>
      </c>
    </row>
    <row r="340" spans="1:7" ht="15">
      <c r="A340" s="308" t="s">
        <v>367</v>
      </c>
      <c r="B340" s="335" t="str">
        <f>+B339</f>
        <v>enter L3 yr 5</v>
      </c>
      <c r="C340" s="321">
        <v>1</v>
      </c>
      <c r="D340" s="67">
        <v>90200</v>
      </c>
      <c r="E340" s="329" t="e">
        <f>+E339</f>
        <v>#REF!</v>
      </c>
      <c r="F340" s="329" t="e">
        <f>+F339</f>
        <v>#REF!</v>
      </c>
      <c r="G340" s="321" t="e">
        <f>+'Lawson Codes MODULAR'!G112</f>
        <v>#REF!</v>
      </c>
    </row>
    <row r="341" spans="1:8" ht="15">
      <c r="A341" s="309" t="s">
        <v>83</v>
      </c>
      <c r="B341" s="333" t="str">
        <f>+B340</f>
        <v>enter L3 yr 5</v>
      </c>
      <c r="C341" s="324">
        <v>1</v>
      </c>
      <c r="D341" s="310">
        <v>90300</v>
      </c>
      <c r="E341" s="330" t="e">
        <f>+E340</f>
        <v>#REF!</v>
      </c>
      <c r="F341" s="330" t="e">
        <f>+F340</f>
        <v>#REF!</v>
      </c>
      <c r="G341" s="324">
        <f>+'Lawson Codes MODULAR'!G113</f>
        <v>0</v>
      </c>
      <c r="H341" s="318" t="e">
        <f>SUM(G279:G341)</f>
        <v>#REF!</v>
      </c>
    </row>
    <row r="342" spans="1:8" s="311" customFormat="1" ht="15">
      <c r="A342" s="319"/>
      <c r="B342" s="319"/>
      <c r="C342" s="319"/>
      <c r="D342" s="319"/>
      <c r="E342" s="319"/>
      <c r="F342" s="319"/>
      <c r="G342" s="326" t="e">
        <f>SUM(G2:G341)</f>
        <v>#REF!</v>
      </c>
      <c r="H342" s="311" t="e">
        <f>SUM(H2:H341)</f>
        <v>#REF!</v>
      </c>
    </row>
    <row r="343" spans="1:8" s="311" customFormat="1" ht="15">
      <c r="A343" s="319"/>
      <c r="B343" s="319"/>
      <c r="C343" s="319"/>
      <c r="D343" s="319"/>
      <c r="E343" s="319"/>
      <c r="F343" s="319"/>
      <c r="G343" s="319"/>
      <c r="H343" s="313" t="e">
        <f>+'Lawson Codes MODULAR'!H24</f>
        <v>#REF!</v>
      </c>
    </row>
    <row r="344" spans="1:8" s="311" customFormat="1" ht="15">
      <c r="A344" s="319"/>
      <c r="B344" s="319"/>
      <c r="C344" s="319"/>
      <c r="D344" s="319"/>
      <c r="E344" s="319"/>
      <c r="F344" s="319"/>
      <c r="G344" s="319"/>
      <c r="H344" s="313" t="e">
        <f>+#REF!</f>
        <v>#REF!</v>
      </c>
    </row>
    <row r="345" spans="1:6" ht="15">
      <c r="A345" s="62"/>
      <c r="B345" s="62"/>
      <c r="C345" s="62"/>
      <c r="D345" s="62"/>
      <c r="E345" s="62"/>
      <c r="F345" s="62"/>
    </row>
    <row r="346" spans="1:6" ht="15">
      <c r="A346" s="62"/>
      <c r="B346" s="62"/>
      <c r="C346" s="62"/>
      <c r="D346" s="62"/>
      <c r="E346" s="62"/>
      <c r="F346" s="62"/>
    </row>
    <row r="347" spans="1:6" ht="15">
      <c r="A347" s="62"/>
      <c r="B347" s="62"/>
      <c r="C347" s="62"/>
      <c r="D347" s="62"/>
      <c r="E347" s="62"/>
      <c r="F347" s="62"/>
    </row>
    <row r="348" spans="1:6" ht="15">
      <c r="A348" s="62"/>
      <c r="B348" s="62"/>
      <c r="C348" s="62"/>
      <c r="D348" s="62"/>
      <c r="E348" s="62"/>
      <c r="F348" s="62"/>
    </row>
    <row r="349" spans="1:6" ht="15">
      <c r="A349" s="62"/>
      <c r="B349" s="62"/>
      <c r="C349" s="62"/>
      <c r="D349" s="62"/>
      <c r="E349" s="62"/>
      <c r="F349" s="62"/>
    </row>
    <row r="350" spans="1:6" ht="15">
      <c r="A350" s="62"/>
      <c r="B350" s="62"/>
      <c r="C350" s="62"/>
      <c r="D350" s="62"/>
      <c r="E350" s="62"/>
      <c r="F350" s="62"/>
    </row>
    <row r="351" spans="1:6" ht="15">
      <c r="A351" s="62"/>
      <c r="B351" s="62"/>
      <c r="C351" s="62"/>
      <c r="D351" s="62"/>
      <c r="E351" s="62"/>
      <c r="F351" s="62"/>
    </row>
    <row r="352" spans="1:6" ht="15">
      <c r="A352" s="62"/>
      <c r="B352" s="62"/>
      <c r="C352" s="62"/>
      <c r="D352" s="62"/>
      <c r="E352" s="62"/>
      <c r="F352" s="62"/>
    </row>
    <row r="353" spans="1:6" ht="15">
      <c r="A353" s="62"/>
      <c r="B353" s="62"/>
      <c r="C353" s="62"/>
      <c r="D353" s="62"/>
      <c r="E353" s="62"/>
      <c r="F353" s="62"/>
    </row>
    <row r="354" spans="1:6" ht="15">
      <c r="A354" s="62"/>
      <c r="B354" s="62"/>
      <c r="C354" s="62"/>
      <c r="D354" s="62"/>
      <c r="E354" s="62"/>
      <c r="F354" s="62"/>
    </row>
    <row r="355" spans="1:6" ht="15">
      <c r="A355" s="62"/>
      <c r="B355" s="62"/>
      <c r="C355" s="62"/>
      <c r="D355" s="62"/>
      <c r="E355" s="62"/>
      <c r="F355" s="62"/>
    </row>
    <row r="356" spans="1:6" ht="15">
      <c r="A356" s="62"/>
      <c r="B356" s="62"/>
      <c r="C356" s="62"/>
      <c r="D356" s="62"/>
      <c r="E356" s="62"/>
      <c r="F356" s="62"/>
    </row>
    <row r="357" spans="1:6" ht="15">
      <c r="A357" s="62"/>
      <c r="B357" s="62"/>
      <c r="C357" s="62"/>
      <c r="D357" s="62"/>
      <c r="E357" s="62"/>
      <c r="F357" s="62"/>
    </row>
    <row r="358" spans="1:6" ht="15">
      <c r="A358" s="62"/>
      <c r="B358" s="62"/>
      <c r="C358" s="62"/>
      <c r="D358" s="62"/>
      <c r="E358" s="62"/>
      <c r="F358" s="62"/>
    </row>
    <row r="359" spans="1:6" ht="15">
      <c r="A359" s="62"/>
      <c r="B359" s="62"/>
      <c r="C359" s="62"/>
      <c r="D359" s="62"/>
      <c r="E359" s="62"/>
      <c r="F359" s="62"/>
    </row>
    <row r="360" spans="1:6" ht="15">
      <c r="A360" s="62"/>
      <c r="B360" s="62"/>
      <c r="C360" s="62"/>
      <c r="D360" s="62"/>
      <c r="E360" s="62"/>
      <c r="F360" s="62"/>
    </row>
    <row r="361" spans="1:6" ht="15">
      <c r="A361" s="62"/>
      <c r="B361" s="62"/>
      <c r="C361" s="62"/>
      <c r="D361" s="62"/>
      <c r="E361" s="62"/>
      <c r="F361" s="62"/>
    </row>
    <row r="362" spans="1:6" ht="15">
      <c r="A362" s="62"/>
      <c r="B362" s="62"/>
      <c r="C362" s="62"/>
      <c r="D362" s="62"/>
      <c r="E362" s="62"/>
      <c r="F362" s="62"/>
    </row>
    <row r="363" spans="1:6" ht="15">
      <c r="A363" s="62"/>
      <c r="B363" s="62"/>
      <c r="C363" s="62"/>
      <c r="D363" s="62"/>
      <c r="E363" s="62"/>
      <c r="F363" s="62"/>
    </row>
    <row r="364" spans="1:6" ht="15">
      <c r="A364" s="62"/>
      <c r="B364" s="62"/>
      <c r="C364" s="62"/>
      <c r="D364" s="62"/>
      <c r="E364" s="62"/>
      <c r="F364" s="62"/>
    </row>
    <row r="365" spans="1:6" ht="15">
      <c r="A365" s="62"/>
      <c r="B365" s="62"/>
      <c r="C365" s="62"/>
      <c r="D365" s="62"/>
      <c r="E365" s="62"/>
      <c r="F365" s="62"/>
    </row>
    <row r="366" spans="1:6" ht="15">
      <c r="A366" s="62"/>
      <c r="B366" s="62"/>
      <c r="C366" s="62"/>
      <c r="D366" s="62"/>
      <c r="E366" s="62"/>
      <c r="F366" s="62"/>
    </row>
    <row r="367" spans="1:6" ht="15">
      <c r="A367" s="62"/>
      <c r="B367" s="62"/>
      <c r="C367" s="62"/>
      <c r="D367" s="62"/>
      <c r="E367" s="62"/>
      <c r="F367" s="62"/>
    </row>
    <row r="368" spans="1:6" ht="15">
      <c r="A368" s="62"/>
      <c r="B368" s="62"/>
      <c r="C368" s="62"/>
      <c r="D368" s="62"/>
      <c r="E368" s="62"/>
      <c r="F368" s="62"/>
    </row>
    <row r="369" spans="1:6" ht="15">
      <c r="A369" s="62"/>
      <c r="B369" s="62"/>
      <c r="C369" s="62"/>
      <c r="D369" s="62"/>
      <c r="E369" s="62"/>
      <c r="F369" s="62"/>
    </row>
    <row r="370" spans="1:6" ht="15">
      <c r="A370" s="62"/>
      <c r="B370" s="62"/>
      <c r="C370" s="62"/>
      <c r="D370" s="62"/>
      <c r="E370" s="62"/>
      <c r="F370" s="62"/>
    </row>
    <row r="371" spans="1:6" ht="15">
      <c r="A371" s="62"/>
      <c r="B371" s="62"/>
      <c r="C371" s="62"/>
      <c r="D371" s="62"/>
      <c r="E371" s="62"/>
      <c r="F371" s="62"/>
    </row>
    <row r="372" spans="1:6" ht="15">
      <c r="A372" s="62"/>
      <c r="B372" s="62"/>
      <c r="C372" s="62"/>
      <c r="D372" s="62"/>
      <c r="E372" s="62"/>
      <c r="F372" s="62"/>
    </row>
    <row r="373" spans="1:6" ht="15">
      <c r="A373" s="62"/>
      <c r="B373" s="62"/>
      <c r="C373" s="62"/>
      <c r="D373" s="62"/>
      <c r="E373" s="62"/>
      <c r="F373" s="62"/>
    </row>
    <row r="374" spans="1:6" ht="15">
      <c r="A374" s="62"/>
      <c r="B374" s="62"/>
      <c r="C374" s="62"/>
      <c r="D374" s="62"/>
      <c r="E374" s="62"/>
      <c r="F374" s="62"/>
    </row>
    <row r="375" spans="1:6" ht="15">
      <c r="A375" s="62"/>
      <c r="B375" s="62"/>
      <c r="C375" s="62"/>
      <c r="D375" s="62"/>
      <c r="E375" s="62"/>
      <c r="F375" s="62"/>
    </row>
    <row r="376" spans="1:6" ht="15">
      <c r="A376" s="62"/>
      <c r="B376" s="62"/>
      <c r="C376" s="62"/>
      <c r="D376" s="62"/>
      <c r="E376" s="62"/>
      <c r="F376" s="62"/>
    </row>
    <row r="377" spans="1:6" ht="15">
      <c r="A377" s="62"/>
      <c r="B377" s="62"/>
      <c r="C377" s="62"/>
      <c r="D377" s="62"/>
      <c r="E377" s="62"/>
      <c r="F377" s="62"/>
    </row>
    <row r="378" spans="1:6" ht="15">
      <c r="A378" s="62"/>
      <c r="B378" s="62"/>
      <c r="C378" s="62"/>
      <c r="D378" s="62"/>
      <c r="E378" s="62"/>
      <c r="F378" s="62"/>
    </row>
    <row r="379" spans="1:6" ht="15">
      <c r="A379" s="62"/>
      <c r="B379" s="62"/>
      <c r="C379" s="62"/>
      <c r="D379" s="62"/>
      <c r="E379" s="62"/>
      <c r="F379" s="62"/>
    </row>
    <row r="380" spans="1:6" ht="15">
      <c r="A380" s="62"/>
      <c r="B380" s="62"/>
      <c r="C380" s="62"/>
      <c r="D380" s="62"/>
      <c r="E380" s="62"/>
      <c r="F380" s="62"/>
    </row>
    <row r="381" spans="1:6" ht="15">
      <c r="A381" s="62"/>
      <c r="B381" s="62"/>
      <c r="C381" s="62"/>
      <c r="D381" s="62"/>
      <c r="E381" s="62"/>
      <c r="F381" s="62"/>
    </row>
    <row r="382" spans="1:6" ht="15">
      <c r="A382" s="62"/>
      <c r="B382" s="62"/>
      <c r="C382" s="62"/>
      <c r="D382" s="62"/>
      <c r="E382" s="62"/>
      <c r="F382" s="62"/>
    </row>
    <row r="383" spans="1:6" ht="15">
      <c r="A383" s="62"/>
      <c r="B383" s="62"/>
      <c r="C383" s="62"/>
      <c r="D383" s="62"/>
      <c r="E383" s="62"/>
      <c r="F383" s="62"/>
    </row>
    <row r="384" spans="1:6" ht="15">
      <c r="A384" s="62"/>
      <c r="B384" s="62"/>
      <c r="C384" s="62"/>
      <c r="D384" s="62"/>
      <c r="E384" s="62"/>
      <c r="F384" s="62"/>
    </row>
    <row r="385" spans="1:6" ht="15">
      <c r="A385" s="62"/>
      <c r="B385" s="62"/>
      <c r="C385" s="62"/>
      <c r="D385" s="62"/>
      <c r="E385" s="62"/>
      <c r="F385" s="62"/>
    </row>
    <row r="386" spans="1:6" ht="15">
      <c r="A386" s="62"/>
      <c r="B386" s="62"/>
      <c r="C386" s="62"/>
      <c r="D386" s="62"/>
      <c r="E386" s="62"/>
      <c r="F386" s="62"/>
    </row>
    <row r="387" spans="1:6" ht="15">
      <c r="A387" s="62"/>
      <c r="B387" s="62"/>
      <c r="C387" s="62"/>
      <c r="D387" s="62"/>
      <c r="E387" s="62"/>
      <c r="F387" s="62"/>
    </row>
    <row r="388" spans="1:6" ht="15">
      <c r="A388" s="62"/>
      <c r="B388" s="62"/>
      <c r="C388" s="62"/>
      <c r="D388" s="62"/>
      <c r="E388" s="62"/>
      <c r="F388" s="62"/>
    </row>
    <row r="389" spans="1:6" ht="15">
      <c r="A389" s="62"/>
      <c r="B389" s="62"/>
      <c r="C389" s="62"/>
      <c r="D389" s="62"/>
      <c r="E389" s="62"/>
      <c r="F389" s="62"/>
    </row>
    <row r="390" spans="1:6" ht="15">
      <c r="A390" s="62"/>
      <c r="B390" s="62"/>
      <c r="C390" s="62"/>
      <c r="D390" s="62"/>
      <c r="E390" s="62"/>
      <c r="F390" s="62"/>
    </row>
    <row r="391" spans="1:6" ht="15">
      <c r="A391" s="62"/>
      <c r="B391" s="62"/>
      <c r="C391" s="62"/>
      <c r="D391" s="62"/>
      <c r="E391" s="62"/>
      <c r="F391" s="62"/>
    </row>
    <row r="392" spans="1:6" ht="15">
      <c r="A392" s="62"/>
      <c r="B392" s="62"/>
      <c r="C392" s="62"/>
      <c r="D392" s="62"/>
      <c r="E392" s="62"/>
      <c r="F392" s="62"/>
    </row>
    <row r="393" spans="1:6" ht="15">
      <c r="A393" s="62"/>
      <c r="B393" s="62"/>
      <c r="C393" s="62"/>
      <c r="D393" s="62"/>
      <c r="E393" s="62"/>
      <c r="F393" s="62"/>
    </row>
    <row r="394" spans="1:6" ht="15">
      <c r="A394" s="62"/>
      <c r="B394" s="62"/>
      <c r="C394" s="62"/>
      <c r="D394" s="62"/>
      <c r="E394" s="62"/>
      <c r="F394" s="62"/>
    </row>
    <row r="395" spans="1:6" ht="15">
      <c r="A395" s="62"/>
      <c r="B395" s="62"/>
      <c r="C395" s="62"/>
      <c r="D395" s="62"/>
      <c r="E395" s="62"/>
      <c r="F395" s="62"/>
    </row>
    <row r="396" spans="1:6" ht="15">
      <c r="A396" s="62"/>
      <c r="B396" s="62"/>
      <c r="C396" s="62"/>
      <c r="D396" s="62"/>
      <c r="E396" s="62"/>
      <c r="F396" s="62"/>
    </row>
    <row r="397" spans="1:6" ht="15">
      <c r="A397" s="62"/>
      <c r="B397" s="62"/>
      <c r="C397" s="62"/>
      <c r="D397" s="62"/>
      <c r="E397" s="62"/>
      <c r="F397" s="62"/>
    </row>
    <row r="398" spans="1:6" ht="15">
      <c r="A398" s="62"/>
      <c r="B398" s="62"/>
      <c r="C398" s="62"/>
      <c r="D398" s="62"/>
      <c r="E398" s="62"/>
      <c r="F398" s="62"/>
    </row>
    <row r="399" spans="1:6" ht="15">
      <c r="A399" s="62"/>
      <c r="B399" s="62"/>
      <c r="C399" s="62"/>
      <c r="D399" s="62"/>
      <c r="E399" s="62"/>
      <c r="F399" s="62"/>
    </row>
    <row r="400" spans="1:6" ht="15">
      <c r="A400" s="62"/>
      <c r="B400" s="62"/>
      <c r="C400" s="62"/>
      <c r="D400" s="62"/>
      <c r="E400" s="62"/>
      <c r="F400" s="62"/>
    </row>
    <row r="401" spans="1:6" ht="15">
      <c r="A401" s="62"/>
      <c r="B401" s="62"/>
      <c r="C401" s="62"/>
      <c r="D401" s="62"/>
      <c r="E401" s="62"/>
      <c r="F401" s="62"/>
    </row>
    <row r="402" spans="1:6" ht="15">
      <c r="A402" s="62"/>
      <c r="B402" s="62"/>
      <c r="C402" s="62"/>
      <c r="D402" s="62"/>
      <c r="E402" s="62"/>
      <c r="F402" s="62"/>
    </row>
    <row r="403" spans="1:6" ht="15">
      <c r="A403" s="62"/>
      <c r="B403" s="62"/>
      <c r="C403" s="62"/>
      <c r="D403" s="62"/>
      <c r="E403" s="62"/>
      <c r="F403" s="62"/>
    </row>
    <row r="404" spans="1:6" ht="15">
      <c r="A404" s="62"/>
      <c r="B404" s="62"/>
      <c r="C404" s="62"/>
      <c r="D404" s="62"/>
      <c r="E404" s="62"/>
      <c r="F404" s="62"/>
    </row>
    <row r="405" spans="1:6" ht="15">
      <c r="A405" s="62"/>
      <c r="B405" s="62"/>
      <c r="C405" s="62"/>
      <c r="D405" s="62"/>
      <c r="E405" s="62"/>
      <c r="F405" s="62"/>
    </row>
    <row r="406" spans="1:6" ht="15">
      <c r="A406" s="62"/>
      <c r="B406" s="62"/>
      <c r="C406" s="62"/>
      <c r="D406" s="62"/>
      <c r="E406" s="62"/>
      <c r="F406" s="62"/>
    </row>
    <row r="407" spans="1:6" ht="15">
      <c r="A407" s="62"/>
      <c r="B407" s="62"/>
      <c r="C407" s="62"/>
      <c r="D407" s="62"/>
      <c r="E407" s="62"/>
      <c r="F407" s="62"/>
    </row>
    <row r="408" spans="1:6" ht="15">
      <c r="A408" s="62"/>
      <c r="B408" s="62"/>
      <c r="C408" s="62"/>
      <c r="D408" s="62"/>
      <c r="E408" s="62"/>
      <c r="F408" s="62"/>
    </row>
    <row r="409" spans="1:6" ht="15">
      <c r="A409" s="62"/>
      <c r="B409" s="62"/>
      <c r="C409" s="62"/>
      <c r="D409" s="62"/>
      <c r="E409" s="62"/>
      <c r="F409" s="62"/>
    </row>
    <row r="410" spans="1:6" ht="15">
      <c r="A410" s="62"/>
      <c r="B410" s="62"/>
      <c r="C410" s="62"/>
      <c r="D410" s="62"/>
      <c r="E410" s="62"/>
      <c r="F410" s="62"/>
    </row>
    <row r="411" spans="1:6" ht="15">
      <c r="A411" s="62"/>
      <c r="B411" s="62"/>
      <c r="C411" s="62"/>
      <c r="D411" s="62"/>
      <c r="E411" s="62"/>
      <c r="F411" s="62"/>
    </row>
    <row r="412" spans="1:6" ht="15">
      <c r="A412" s="62"/>
      <c r="B412" s="62"/>
      <c r="C412" s="62"/>
      <c r="D412" s="62"/>
      <c r="E412" s="62"/>
      <c r="F412" s="62"/>
    </row>
    <row r="413" spans="1:6" ht="15">
      <c r="A413" s="62"/>
      <c r="B413" s="62"/>
      <c r="C413" s="62"/>
      <c r="D413" s="62"/>
      <c r="E413" s="62"/>
      <c r="F413" s="62"/>
    </row>
    <row r="414" spans="1:6" ht="15">
      <c r="A414" s="62"/>
      <c r="B414" s="62"/>
      <c r="C414" s="62"/>
      <c r="D414" s="62"/>
      <c r="E414" s="62"/>
      <c r="F414" s="62"/>
    </row>
    <row r="415" spans="1:6" ht="15">
      <c r="A415" s="62"/>
      <c r="B415" s="62"/>
      <c r="C415" s="62"/>
      <c r="D415" s="62"/>
      <c r="E415" s="62"/>
      <c r="F415" s="62"/>
    </row>
    <row r="416" spans="1:6" ht="15">
      <c r="A416" s="62"/>
      <c r="B416" s="62"/>
      <c r="C416" s="62"/>
      <c r="D416" s="62"/>
      <c r="E416" s="62"/>
      <c r="F416" s="62"/>
    </row>
    <row r="417" spans="1:6" ht="15">
      <c r="A417" s="62"/>
      <c r="B417" s="62"/>
      <c r="C417" s="62"/>
      <c r="D417" s="62"/>
      <c r="E417" s="62"/>
      <c r="F417" s="62"/>
    </row>
    <row r="418" spans="1:6" ht="15">
      <c r="A418" s="62"/>
      <c r="B418" s="62"/>
      <c r="C418" s="62"/>
      <c r="D418" s="62"/>
      <c r="E418" s="62"/>
      <c r="F418" s="62"/>
    </row>
    <row r="419" spans="1:6" ht="15">
      <c r="A419" s="62"/>
      <c r="B419" s="62"/>
      <c r="C419" s="62"/>
      <c r="D419" s="62"/>
      <c r="E419" s="62"/>
      <c r="F419" s="62"/>
    </row>
    <row r="420" spans="1:6" ht="15">
      <c r="A420" s="62"/>
      <c r="B420" s="62"/>
      <c r="C420" s="62"/>
      <c r="D420" s="62"/>
      <c r="E420" s="62"/>
      <c r="F420" s="62"/>
    </row>
    <row r="421" spans="1:6" ht="15">
      <c r="A421" s="62"/>
      <c r="B421" s="62"/>
      <c r="C421" s="62"/>
      <c r="D421" s="62"/>
      <c r="E421" s="62"/>
      <c r="F421" s="62"/>
    </row>
    <row r="422" spans="1:6" ht="15">
      <c r="A422" s="62"/>
      <c r="B422" s="62"/>
      <c r="C422" s="62"/>
      <c r="D422" s="62"/>
      <c r="E422" s="62"/>
      <c r="F422" s="62"/>
    </row>
    <row r="423" spans="1:6" ht="15">
      <c r="A423" s="62"/>
      <c r="B423" s="62"/>
      <c r="C423" s="62"/>
      <c r="D423" s="62"/>
      <c r="E423" s="62"/>
      <c r="F423" s="62"/>
    </row>
    <row r="424" spans="1:6" ht="15">
      <c r="A424" s="62"/>
      <c r="B424" s="62"/>
      <c r="C424" s="62"/>
      <c r="D424" s="62"/>
      <c r="E424" s="62"/>
      <c r="F424" s="62"/>
    </row>
    <row r="425" spans="1:6" ht="15">
      <c r="A425" s="62"/>
      <c r="B425" s="62"/>
      <c r="C425" s="62"/>
      <c r="D425" s="62"/>
      <c r="E425" s="62"/>
      <c r="F425" s="62"/>
    </row>
    <row r="426" spans="1:6" ht="15">
      <c r="A426" s="62"/>
      <c r="B426" s="62"/>
      <c r="C426" s="62"/>
      <c r="D426" s="62"/>
      <c r="E426" s="62"/>
      <c r="F426" s="62"/>
    </row>
    <row r="427" spans="1:6" ht="15">
      <c r="A427" s="62"/>
      <c r="B427" s="62"/>
      <c r="C427" s="62"/>
      <c r="D427" s="62"/>
      <c r="E427" s="62"/>
      <c r="F427" s="62"/>
    </row>
    <row r="428" spans="1:6" ht="15">
      <c r="A428" s="62"/>
      <c r="B428" s="62"/>
      <c r="C428" s="62"/>
      <c r="D428" s="62"/>
      <c r="E428" s="62"/>
      <c r="F428" s="62"/>
    </row>
    <row r="429" spans="1:6" ht="15">
      <c r="A429" s="62"/>
      <c r="B429" s="62"/>
      <c r="C429" s="62"/>
      <c r="D429" s="62"/>
      <c r="E429" s="62"/>
      <c r="F429" s="62"/>
    </row>
    <row r="430" spans="1:6" ht="15">
      <c r="A430" s="62"/>
      <c r="B430" s="62"/>
      <c r="C430" s="62"/>
      <c r="D430" s="62"/>
      <c r="E430" s="62"/>
      <c r="F430" s="62"/>
    </row>
    <row r="431" spans="1:6" ht="15">
      <c r="A431" s="62"/>
      <c r="B431" s="62"/>
      <c r="C431" s="62"/>
      <c r="D431" s="62"/>
      <c r="E431" s="62"/>
      <c r="F431" s="62"/>
    </row>
    <row r="432" spans="1:6" ht="15">
      <c r="A432" s="62"/>
      <c r="B432" s="62"/>
      <c r="C432" s="62"/>
      <c r="D432" s="62"/>
      <c r="E432" s="62"/>
      <c r="F432" s="62"/>
    </row>
    <row r="433" spans="1:6" ht="15">
      <c r="A433" s="62"/>
      <c r="B433" s="62"/>
      <c r="C433" s="62"/>
      <c r="D433" s="62"/>
      <c r="E433" s="62"/>
      <c r="F433" s="62"/>
    </row>
    <row r="434" spans="1:6" ht="15">
      <c r="A434" s="62"/>
      <c r="B434" s="62"/>
      <c r="C434" s="62"/>
      <c r="D434" s="62"/>
      <c r="E434" s="62"/>
      <c r="F434" s="62"/>
    </row>
    <row r="435" spans="1:6" ht="15">
      <c r="A435" s="62"/>
      <c r="B435" s="62"/>
      <c r="C435" s="62"/>
      <c r="D435" s="62"/>
      <c r="E435" s="62"/>
      <c r="F435" s="62"/>
    </row>
    <row r="436" spans="1:6" ht="15">
      <c r="A436" s="62"/>
      <c r="B436" s="62"/>
      <c r="C436" s="62"/>
      <c r="D436" s="62"/>
      <c r="E436" s="62"/>
      <c r="F436" s="62"/>
    </row>
    <row r="437" spans="1:6" ht="15">
      <c r="A437" s="62"/>
      <c r="B437" s="62"/>
      <c r="C437" s="62"/>
      <c r="D437" s="62"/>
      <c r="E437" s="62"/>
      <c r="F437" s="62"/>
    </row>
    <row r="438" spans="1:6" ht="15">
      <c r="A438" s="62"/>
      <c r="B438" s="62"/>
      <c r="C438" s="62"/>
      <c r="D438" s="62"/>
      <c r="E438" s="62"/>
      <c r="F438" s="62"/>
    </row>
    <row r="439" spans="1:6" ht="15">
      <c r="A439" s="62"/>
      <c r="B439" s="62"/>
      <c r="C439" s="62"/>
      <c r="D439" s="62"/>
      <c r="E439" s="62"/>
      <c r="F439" s="62"/>
    </row>
    <row r="440" spans="1:6" ht="15">
      <c r="A440" s="62"/>
      <c r="B440" s="62"/>
      <c r="C440" s="62"/>
      <c r="D440" s="62"/>
      <c r="E440" s="62"/>
      <c r="F440" s="62"/>
    </row>
    <row r="441" spans="1:6" ht="15">
      <c r="A441" s="62"/>
      <c r="B441" s="62"/>
      <c r="C441" s="62"/>
      <c r="D441" s="62"/>
      <c r="E441" s="62"/>
      <c r="F441" s="62"/>
    </row>
    <row r="442" spans="1:6" ht="15">
      <c r="A442" s="62"/>
      <c r="B442" s="62"/>
      <c r="C442" s="62"/>
      <c r="D442" s="62"/>
      <c r="E442" s="62"/>
      <c r="F442" s="62"/>
    </row>
    <row r="443" spans="1:6" ht="15">
      <c r="A443" s="62"/>
      <c r="B443" s="62"/>
      <c r="C443" s="62"/>
      <c r="D443" s="62"/>
      <c r="E443" s="62"/>
      <c r="F443" s="62"/>
    </row>
    <row r="444" spans="1:6" ht="15">
      <c r="A444" s="62"/>
      <c r="B444" s="62"/>
      <c r="C444" s="62"/>
      <c r="D444" s="62"/>
      <c r="E444" s="62"/>
      <c r="F444" s="62"/>
    </row>
    <row r="445" spans="1:6" ht="15">
      <c r="A445" s="62"/>
      <c r="B445" s="62"/>
      <c r="C445" s="62"/>
      <c r="D445" s="62"/>
      <c r="E445" s="62"/>
      <c r="F445" s="62"/>
    </row>
    <row r="446" spans="1:6" ht="15">
      <c r="A446" s="62"/>
      <c r="B446" s="62"/>
      <c r="C446" s="62"/>
      <c r="D446" s="62"/>
      <c r="E446" s="62"/>
      <c r="F446" s="62"/>
    </row>
    <row r="447" spans="1:6" ht="15">
      <c r="A447" s="62"/>
      <c r="B447" s="62"/>
      <c r="C447" s="62"/>
      <c r="D447" s="62"/>
      <c r="E447" s="62"/>
      <c r="F447" s="62"/>
    </row>
    <row r="448" spans="1:6" ht="15">
      <c r="A448" s="62"/>
      <c r="B448" s="62"/>
      <c r="C448" s="62"/>
      <c r="D448" s="62"/>
      <c r="E448" s="62"/>
      <c r="F448" s="62"/>
    </row>
    <row r="449" spans="1:6" ht="15">
      <c r="A449" s="62"/>
      <c r="B449" s="62"/>
      <c r="C449" s="62"/>
      <c r="D449" s="62"/>
      <c r="E449" s="62"/>
      <c r="F449" s="62"/>
    </row>
    <row r="450" spans="1:6" ht="15">
      <c r="A450" s="62"/>
      <c r="B450" s="62"/>
      <c r="C450" s="62"/>
      <c r="D450" s="62"/>
      <c r="E450" s="62"/>
      <c r="F450" s="62"/>
    </row>
    <row r="451" spans="1:6" ht="15">
      <c r="A451" s="62"/>
      <c r="B451" s="62"/>
      <c r="C451" s="62"/>
      <c r="D451" s="62"/>
      <c r="E451" s="62"/>
      <c r="F451" s="62"/>
    </row>
    <row r="452" spans="1:6" ht="15">
      <c r="A452" s="62"/>
      <c r="B452" s="62"/>
      <c r="C452" s="62"/>
      <c r="D452" s="62"/>
      <c r="E452" s="62"/>
      <c r="F452" s="62"/>
    </row>
    <row r="453" spans="1:6" ht="15">
      <c r="A453" s="62"/>
      <c r="B453" s="62"/>
      <c r="C453" s="62"/>
      <c r="D453" s="62"/>
      <c r="E453" s="62"/>
      <c r="F453" s="62"/>
    </row>
    <row r="454" spans="1:6" ht="15">
      <c r="A454" s="62"/>
      <c r="B454" s="62"/>
      <c r="C454" s="62"/>
      <c r="D454" s="62"/>
      <c r="E454" s="62"/>
      <c r="F454" s="62"/>
    </row>
    <row r="455" spans="1:6" ht="15">
      <c r="A455" s="62"/>
      <c r="B455" s="62"/>
      <c r="C455" s="62"/>
      <c r="D455" s="62"/>
      <c r="E455" s="62"/>
      <c r="F455" s="62"/>
    </row>
    <row r="456" spans="1:6" ht="15">
      <c r="A456" s="62"/>
      <c r="B456" s="62"/>
      <c r="C456" s="62"/>
      <c r="D456" s="62"/>
      <c r="E456" s="62"/>
      <c r="F456" s="62"/>
    </row>
    <row r="457" spans="1:6" ht="15">
      <c r="A457" s="62"/>
      <c r="B457" s="62"/>
      <c r="C457" s="62"/>
      <c r="D457" s="62"/>
      <c r="E457" s="62"/>
      <c r="F457" s="62"/>
    </row>
    <row r="458" spans="1:6" ht="15">
      <c r="A458" s="62"/>
      <c r="B458" s="62"/>
      <c r="C458" s="62"/>
      <c r="D458" s="62"/>
      <c r="E458" s="62"/>
      <c r="F458" s="62"/>
    </row>
    <row r="459" spans="1:6" ht="15">
      <c r="A459" s="62"/>
      <c r="B459" s="62"/>
      <c r="C459" s="62"/>
      <c r="D459" s="62"/>
      <c r="E459" s="62"/>
      <c r="F459" s="62"/>
    </row>
    <row r="460" spans="1:6" ht="15">
      <c r="A460" s="62"/>
      <c r="B460" s="62"/>
      <c r="C460" s="62"/>
      <c r="D460" s="62"/>
      <c r="E460" s="62"/>
      <c r="F460" s="62"/>
    </row>
    <row r="461" spans="1:6" ht="15">
      <c r="A461" s="62"/>
      <c r="B461" s="62"/>
      <c r="C461" s="62"/>
      <c r="D461" s="62"/>
      <c r="E461" s="62"/>
      <c r="F461" s="62"/>
    </row>
    <row r="462" spans="1:6" ht="15">
      <c r="A462" s="62"/>
      <c r="B462" s="62"/>
      <c r="C462" s="62"/>
      <c r="D462" s="62"/>
      <c r="E462" s="62"/>
      <c r="F462" s="62"/>
    </row>
    <row r="463" spans="1:6" ht="15">
      <c r="A463" s="62"/>
      <c r="B463" s="62"/>
      <c r="C463" s="62"/>
      <c r="D463" s="62"/>
      <c r="E463" s="62"/>
      <c r="F463" s="62"/>
    </row>
    <row r="464" spans="1:6" ht="15">
      <c r="A464" s="62"/>
      <c r="B464" s="62"/>
      <c r="C464" s="62"/>
      <c r="D464" s="62"/>
      <c r="E464" s="62"/>
      <c r="F464" s="62"/>
    </row>
    <row r="465" spans="1:6" ht="15">
      <c r="A465" s="62"/>
      <c r="B465" s="62"/>
      <c r="C465" s="62"/>
      <c r="D465" s="62"/>
      <c r="E465" s="62"/>
      <c r="F465" s="62"/>
    </row>
    <row r="466" spans="1:6" ht="15">
      <c r="A466" s="62"/>
      <c r="B466" s="62"/>
      <c r="C466" s="62"/>
      <c r="D466" s="62"/>
      <c r="E466" s="62"/>
      <c r="F466" s="62"/>
    </row>
    <row r="467" spans="1:6" ht="15">
      <c r="A467" s="62"/>
      <c r="B467" s="62"/>
      <c r="C467" s="62"/>
      <c r="D467" s="62"/>
      <c r="E467" s="62"/>
      <c r="F467" s="62"/>
    </row>
    <row r="468" spans="1:6" ht="15">
      <c r="A468" s="62"/>
      <c r="B468" s="62"/>
      <c r="C468" s="62"/>
      <c r="D468" s="62"/>
      <c r="E468" s="62"/>
      <c r="F468" s="62"/>
    </row>
    <row r="469" spans="1:6" ht="15">
      <c r="A469" s="62"/>
      <c r="B469" s="62"/>
      <c r="C469" s="62"/>
      <c r="D469" s="62"/>
      <c r="E469" s="62"/>
      <c r="F469" s="62"/>
    </row>
    <row r="470" spans="1:6" ht="15">
      <c r="A470" s="62"/>
      <c r="B470" s="62"/>
      <c r="C470" s="62"/>
      <c r="D470" s="62"/>
      <c r="E470" s="62"/>
      <c r="F470" s="62"/>
    </row>
    <row r="471" spans="1:6" ht="15">
      <c r="A471" s="62"/>
      <c r="B471" s="62"/>
      <c r="C471" s="62"/>
      <c r="D471" s="62"/>
      <c r="E471" s="62"/>
      <c r="F471" s="62"/>
    </row>
    <row r="472" spans="1:6" ht="15">
      <c r="A472" s="62"/>
      <c r="B472" s="62"/>
      <c r="C472" s="62"/>
      <c r="D472" s="62"/>
      <c r="E472" s="62"/>
      <c r="F472" s="62"/>
    </row>
    <row r="473" spans="1:6" ht="15">
      <c r="A473" s="62"/>
      <c r="B473" s="62"/>
      <c r="C473" s="62"/>
      <c r="D473" s="62"/>
      <c r="E473" s="62"/>
      <c r="F473" s="62"/>
    </row>
    <row r="474" spans="1:6" ht="15">
      <c r="A474" s="62"/>
      <c r="B474" s="62"/>
      <c r="C474" s="62"/>
      <c r="D474" s="62"/>
      <c r="E474" s="62"/>
      <c r="F474" s="62"/>
    </row>
    <row r="475" spans="1:6" ht="15">
      <c r="A475" s="62"/>
      <c r="B475" s="62"/>
      <c r="C475" s="62"/>
      <c r="D475" s="62"/>
      <c r="E475" s="62"/>
      <c r="F475" s="62"/>
    </row>
    <row r="476" spans="1:6" ht="15">
      <c r="A476" s="62"/>
      <c r="B476" s="62"/>
      <c r="C476" s="62"/>
      <c r="D476" s="62"/>
      <c r="E476" s="62"/>
      <c r="F476" s="62"/>
    </row>
    <row r="477" spans="1:6" ht="15">
      <c r="A477" s="62"/>
      <c r="B477" s="62"/>
      <c r="C477" s="62"/>
      <c r="D477" s="62"/>
      <c r="E477" s="62"/>
      <c r="F477" s="62"/>
    </row>
    <row r="478" spans="1:6" ht="15">
      <c r="A478" s="62"/>
      <c r="B478" s="62"/>
      <c r="C478" s="62"/>
      <c r="D478" s="62"/>
      <c r="E478" s="62"/>
      <c r="F478" s="62"/>
    </row>
    <row r="479" spans="1:6" ht="15">
      <c r="A479" s="62"/>
      <c r="B479" s="62"/>
      <c r="C479" s="62"/>
      <c r="D479" s="62"/>
      <c r="E479" s="62"/>
      <c r="F479" s="62"/>
    </row>
    <row r="480" spans="1:6" ht="15">
      <c r="A480" s="62"/>
      <c r="B480" s="62"/>
      <c r="C480" s="62"/>
      <c r="D480" s="62"/>
      <c r="E480" s="62"/>
      <c r="F480" s="62"/>
    </row>
    <row r="481" spans="1:6" ht="15">
      <c r="A481" s="62"/>
      <c r="B481" s="62"/>
      <c r="C481" s="62"/>
      <c r="D481" s="62"/>
      <c r="E481" s="62"/>
      <c r="F481" s="62"/>
    </row>
    <row r="482" spans="1:6" ht="15">
      <c r="A482" s="62"/>
      <c r="B482" s="62"/>
      <c r="C482" s="62"/>
      <c r="D482" s="62"/>
      <c r="E482" s="62"/>
      <c r="F482" s="62"/>
    </row>
    <row r="483" spans="1:6" ht="15">
      <c r="A483" s="62"/>
      <c r="B483" s="62"/>
      <c r="C483" s="62"/>
      <c r="D483" s="62"/>
      <c r="E483" s="62"/>
      <c r="F483" s="62"/>
    </row>
    <row r="484" spans="1:6" ht="15">
      <c r="A484" s="62"/>
      <c r="B484" s="62"/>
      <c r="C484" s="62"/>
      <c r="D484" s="62"/>
      <c r="E484" s="62"/>
      <c r="F484" s="62"/>
    </row>
    <row r="485" spans="1:6" ht="15">
      <c r="A485" s="62"/>
      <c r="B485" s="62"/>
      <c r="C485" s="62"/>
      <c r="D485" s="62"/>
      <c r="E485" s="62"/>
      <c r="F485" s="62"/>
    </row>
    <row r="486" spans="1:6" ht="15">
      <c r="A486" s="62"/>
      <c r="B486" s="62"/>
      <c r="C486" s="62"/>
      <c r="D486" s="62"/>
      <c r="E486" s="62"/>
      <c r="F486" s="62"/>
    </row>
    <row r="487" spans="1:6" ht="15">
      <c r="A487" s="62"/>
      <c r="B487" s="62"/>
      <c r="C487" s="62"/>
      <c r="D487" s="62"/>
      <c r="E487" s="62"/>
      <c r="F487" s="62"/>
    </row>
    <row r="488" spans="1:6" ht="15">
      <c r="A488" s="62"/>
      <c r="B488" s="62"/>
      <c r="C488" s="62"/>
      <c r="D488" s="62"/>
      <c r="E488" s="62"/>
      <c r="F488" s="62"/>
    </row>
    <row r="489" spans="1:6" ht="15">
      <c r="A489" s="62"/>
      <c r="B489" s="62"/>
      <c r="C489" s="62"/>
      <c r="D489" s="62"/>
      <c r="E489" s="62"/>
      <c r="F489" s="62"/>
    </row>
    <row r="490" spans="1:6" ht="15">
      <c r="A490" s="62"/>
      <c r="B490" s="62"/>
      <c r="C490" s="62"/>
      <c r="D490" s="62"/>
      <c r="E490" s="62"/>
      <c r="F490" s="62"/>
    </row>
    <row r="491" spans="1:6" ht="15">
      <c r="A491" s="62"/>
      <c r="B491" s="62"/>
      <c r="C491" s="62"/>
      <c r="D491" s="62"/>
      <c r="E491" s="62"/>
      <c r="F491" s="62"/>
    </row>
    <row r="492" spans="1:6" ht="15">
      <c r="A492" s="62"/>
      <c r="B492" s="62"/>
      <c r="C492" s="62"/>
      <c r="D492" s="62"/>
      <c r="E492" s="62"/>
      <c r="F492" s="62"/>
    </row>
    <row r="493" spans="1:6" ht="15">
      <c r="A493" s="62"/>
      <c r="B493" s="62"/>
      <c r="C493" s="62"/>
      <c r="D493" s="62"/>
      <c r="E493" s="62"/>
      <c r="F493" s="62"/>
    </row>
    <row r="494" spans="1:6" ht="15">
      <c r="A494" s="62"/>
      <c r="B494" s="62"/>
      <c r="C494" s="62"/>
      <c r="D494" s="62"/>
      <c r="E494" s="62"/>
      <c r="F494" s="62"/>
    </row>
    <row r="495" spans="1:6" ht="15">
      <c r="A495" s="62"/>
      <c r="B495" s="62"/>
      <c r="C495" s="62"/>
      <c r="D495" s="62"/>
      <c r="E495" s="62"/>
      <c r="F495" s="62"/>
    </row>
    <row r="496" spans="1:6" ht="15">
      <c r="A496" s="62"/>
      <c r="B496" s="62"/>
      <c r="C496" s="62"/>
      <c r="D496" s="62"/>
      <c r="E496" s="62"/>
      <c r="F496" s="62"/>
    </row>
    <row r="497" spans="1:6" ht="15">
      <c r="A497" s="62"/>
      <c r="B497" s="62"/>
      <c r="C497" s="62"/>
      <c r="D497" s="62"/>
      <c r="E497" s="62"/>
      <c r="F497" s="62"/>
    </row>
    <row r="498" spans="1:6" ht="15">
      <c r="A498" s="62"/>
      <c r="B498" s="62"/>
      <c r="C498" s="62"/>
      <c r="D498" s="62"/>
      <c r="E498" s="62"/>
      <c r="F498" s="62"/>
    </row>
    <row r="499" spans="1:6" ht="15">
      <c r="A499" s="62"/>
      <c r="B499" s="62"/>
      <c r="C499" s="62"/>
      <c r="D499" s="62"/>
      <c r="E499" s="62"/>
      <c r="F499" s="62"/>
    </row>
    <row r="500" spans="1:6" ht="15">
      <c r="A500" s="62"/>
      <c r="B500" s="62"/>
      <c r="C500" s="62"/>
      <c r="D500" s="62"/>
      <c r="E500" s="62"/>
      <c r="F500" s="62"/>
    </row>
    <row r="501" spans="1:6" ht="15">
      <c r="A501" s="62"/>
      <c r="B501" s="62"/>
      <c r="C501" s="62"/>
      <c r="D501" s="62"/>
      <c r="E501" s="62"/>
      <c r="F501" s="62"/>
    </row>
    <row r="502" spans="1:6" ht="15">
      <c r="A502" s="62"/>
      <c r="B502" s="62"/>
      <c r="C502" s="62"/>
      <c r="D502" s="62"/>
      <c r="E502" s="62"/>
      <c r="F502" s="62"/>
    </row>
    <row r="503" spans="1:6" ht="15">
      <c r="A503" s="62"/>
      <c r="B503" s="62"/>
      <c r="C503" s="62"/>
      <c r="D503" s="62"/>
      <c r="E503" s="62"/>
      <c r="F503" s="62"/>
    </row>
    <row r="504" spans="1:6" ht="15">
      <c r="A504" s="62"/>
      <c r="B504" s="62"/>
      <c r="C504" s="62"/>
      <c r="D504" s="62"/>
      <c r="E504" s="62"/>
      <c r="F504" s="62"/>
    </row>
    <row r="505" spans="1:6" ht="15">
      <c r="A505" s="62"/>
      <c r="B505" s="62"/>
      <c r="C505" s="62"/>
      <c r="D505" s="62"/>
      <c r="E505" s="62"/>
      <c r="F505" s="62"/>
    </row>
    <row r="506" spans="1:6" ht="15">
      <c r="A506" s="62"/>
      <c r="B506" s="62"/>
      <c r="C506" s="62"/>
      <c r="D506" s="62"/>
      <c r="E506" s="62"/>
      <c r="F506" s="62"/>
    </row>
    <row r="507" spans="1:6" ht="15">
      <c r="A507" s="62"/>
      <c r="B507" s="62"/>
      <c r="C507" s="62"/>
      <c r="D507" s="62"/>
      <c r="E507" s="62"/>
      <c r="F507" s="62"/>
    </row>
    <row r="508" spans="1:6" ht="15">
      <c r="A508" s="62"/>
      <c r="B508" s="62"/>
      <c r="C508" s="62"/>
      <c r="D508" s="62"/>
      <c r="E508" s="62"/>
      <c r="F508" s="62"/>
    </row>
    <row r="509" spans="1:6" ht="15">
      <c r="A509" s="62"/>
      <c r="B509" s="62"/>
      <c r="C509" s="62"/>
      <c r="D509" s="62"/>
      <c r="E509" s="62"/>
      <c r="F509" s="62"/>
    </row>
    <row r="510" spans="1:6" ht="15">
      <c r="A510" s="62"/>
      <c r="B510" s="62"/>
      <c r="C510" s="62"/>
      <c r="D510" s="62"/>
      <c r="E510" s="62"/>
      <c r="F510" s="62"/>
    </row>
    <row r="511" spans="1:6" ht="15">
      <c r="A511" s="62"/>
      <c r="B511" s="62"/>
      <c r="C511" s="62"/>
      <c r="D511" s="62"/>
      <c r="E511" s="62"/>
      <c r="F511" s="62"/>
    </row>
    <row r="512" spans="1:6" ht="15">
      <c r="A512" s="62"/>
      <c r="B512" s="62"/>
      <c r="C512" s="62"/>
      <c r="D512" s="62"/>
      <c r="E512" s="62"/>
      <c r="F512" s="62"/>
    </row>
    <row r="513" spans="1:6" ht="15">
      <c r="A513" s="62"/>
      <c r="B513" s="62"/>
      <c r="C513" s="62"/>
      <c r="D513" s="62"/>
      <c r="E513" s="62"/>
      <c r="F513" s="62"/>
    </row>
    <row r="514" spans="1:6" ht="15">
      <c r="A514" s="62"/>
      <c r="B514" s="62"/>
      <c r="C514" s="62"/>
      <c r="D514" s="62"/>
      <c r="E514" s="62"/>
      <c r="F514" s="62"/>
    </row>
    <row r="515" spans="1:6" ht="15">
      <c r="A515" s="62"/>
      <c r="B515" s="62"/>
      <c r="C515" s="62"/>
      <c r="D515" s="62"/>
      <c r="E515" s="62"/>
      <c r="F515" s="62"/>
    </row>
    <row r="516" spans="1:6" ht="15">
      <c r="A516" s="62"/>
      <c r="B516" s="62"/>
      <c r="C516" s="62"/>
      <c r="D516" s="62"/>
      <c r="E516" s="62"/>
      <c r="F516" s="62"/>
    </row>
    <row r="517" spans="1:6" ht="15">
      <c r="A517" s="62"/>
      <c r="B517" s="62"/>
      <c r="C517" s="62"/>
      <c r="D517" s="62"/>
      <c r="E517" s="62"/>
      <c r="F517" s="62"/>
    </row>
    <row r="518" spans="1:6" ht="15">
      <c r="A518" s="62"/>
      <c r="B518" s="62"/>
      <c r="C518" s="62"/>
      <c r="D518" s="62"/>
      <c r="E518" s="62"/>
      <c r="F518" s="62"/>
    </row>
    <row r="519" spans="1:6" ht="15">
      <c r="A519" s="62"/>
      <c r="B519" s="62"/>
      <c r="C519" s="62"/>
      <c r="D519" s="62"/>
      <c r="E519" s="62"/>
      <c r="F519" s="62"/>
    </row>
    <row r="520" spans="1:6" ht="15">
      <c r="A520" s="62"/>
      <c r="B520" s="62"/>
      <c r="C520" s="62"/>
      <c r="D520" s="62"/>
      <c r="E520" s="62"/>
      <c r="F520" s="62"/>
    </row>
    <row r="521" spans="1:6" ht="15">
      <c r="A521" s="62"/>
      <c r="B521" s="62"/>
      <c r="C521" s="62"/>
      <c r="D521" s="62"/>
      <c r="E521" s="62"/>
      <c r="F521" s="62"/>
    </row>
    <row r="522" spans="1:6" ht="15">
      <c r="A522" s="62"/>
      <c r="B522" s="62"/>
      <c r="C522" s="62"/>
      <c r="D522" s="62"/>
      <c r="E522" s="62"/>
      <c r="F522" s="62"/>
    </row>
    <row r="523" spans="1:6" ht="15">
      <c r="A523" s="62"/>
      <c r="B523" s="62"/>
      <c r="C523" s="62"/>
      <c r="D523" s="62"/>
      <c r="E523" s="62"/>
      <c r="F523" s="62"/>
    </row>
    <row r="524" spans="1:6" ht="15">
      <c r="A524" s="62"/>
      <c r="B524" s="62"/>
      <c r="C524" s="62"/>
      <c r="D524" s="62"/>
      <c r="E524" s="62"/>
      <c r="F524" s="62"/>
    </row>
    <row r="525" spans="1:6" ht="15">
      <c r="A525" s="62"/>
      <c r="B525" s="62"/>
      <c r="C525" s="62"/>
      <c r="D525" s="62"/>
      <c r="E525" s="62"/>
      <c r="F525" s="62"/>
    </row>
    <row r="526" spans="1:6" ht="15">
      <c r="A526" s="62"/>
      <c r="B526" s="62"/>
      <c r="C526" s="62"/>
      <c r="D526" s="62"/>
      <c r="E526" s="62"/>
      <c r="F526" s="62"/>
    </row>
    <row r="527" spans="1:6" ht="15">
      <c r="A527" s="62"/>
      <c r="B527" s="62"/>
      <c r="C527" s="62"/>
      <c r="D527" s="62"/>
      <c r="E527" s="62"/>
      <c r="F527" s="62"/>
    </row>
    <row r="528" spans="1:6" ht="15">
      <c r="A528" s="62"/>
      <c r="B528" s="62"/>
      <c r="C528" s="62"/>
      <c r="D528" s="62"/>
      <c r="E528" s="62"/>
      <c r="F528" s="62"/>
    </row>
    <row r="529" spans="1:6" ht="15">
      <c r="A529" s="62"/>
      <c r="B529" s="62"/>
      <c r="C529" s="62"/>
      <c r="D529" s="62"/>
      <c r="E529" s="62"/>
      <c r="F529" s="62"/>
    </row>
    <row r="530" spans="1:6" ht="15">
      <c r="A530" s="62"/>
      <c r="B530" s="62"/>
      <c r="C530" s="62"/>
      <c r="D530" s="62"/>
      <c r="E530" s="62"/>
      <c r="F530" s="62"/>
    </row>
    <row r="531" spans="1:6" ht="15">
      <c r="A531" s="62"/>
      <c r="B531" s="62"/>
      <c r="C531" s="62"/>
      <c r="D531" s="62"/>
      <c r="E531" s="62"/>
      <c r="F531" s="62"/>
    </row>
    <row r="532" spans="1:6" ht="15">
      <c r="A532" s="62"/>
      <c r="B532" s="62"/>
      <c r="C532" s="62"/>
      <c r="D532" s="62"/>
      <c r="E532" s="62"/>
      <c r="F532" s="62"/>
    </row>
    <row r="533" spans="1:6" ht="15">
      <c r="A533" s="62"/>
      <c r="B533" s="62"/>
      <c r="C533" s="62"/>
      <c r="D533" s="62"/>
      <c r="E533" s="62"/>
      <c r="F533" s="62"/>
    </row>
    <row r="534" spans="1:6" ht="15">
      <c r="A534" s="62"/>
      <c r="B534" s="62"/>
      <c r="C534" s="62"/>
      <c r="D534" s="62"/>
      <c r="E534" s="62"/>
      <c r="F534" s="62"/>
    </row>
    <row r="535" spans="1:6" ht="15">
      <c r="A535" s="62"/>
      <c r="B535" s="62"/>
      <c r="C535" s="62"/>
      <c r="D535" s="62"/>
      <c r="E535" s="62"/>
      <c r="F535" s="62"/>
    </row>
    <row r="536" spans="1:6" ht="15">
      <c r="A536" s="62"/>
      <c r="B536" s="62"/>
      <c r="C536" s="62"/>
      <c r="D536" s="62"/>
      <c r="E536" s="62"/>
      <c r="F536" s="62"/>
    </row>
    <row r="537" spans="1:6" ht="15">
      <c r="A537" s="62"/>
      <c r="B537" s="62"/>
      <c r="C537" s="62"/>
      <c r="D537" s="62"/>
      <c r="E537" s="62"/>
      <c r="F537" s="62"/>
    </row>
    <row r="538" spans="1:6" ht="15">
      <c r="A538" s="62"/>
      <c r="B538" s="62"/>
      <c r="C538" s="62"/>
      <c r="D538" s="62"/>
      <c r="E538" s="62"/>
      <c r="F538" s="62"/>
    </row>
    <row r="539" spans="1:6" ht="15">
      <c r="A539" s="62"/>
      <c r="B539" s="62"/>
      <c r="C539" s="62"/>
      <c r="D539" s="62"/>
      <c r="E539" s="62"/>
      <c r="F539" s="62"/>
    </row>
    <row r="540" spans="1:6" ht="15">
      <c r="A540" s="62"/>
      <c r="B540" s="62"/>
      <c r="C540" s="62"/>
      <c r="D540" s="62"/>
      <c r="E540" s="62"/>
      <c r="F540" s="62"/>
    </row>
    <row r="541" spans="1:6" ht="15">
      <c r="A541" s="62"/>
      <c r="B541" s="62"/>
      <c r="C541" s="62"/>
      <c r="D541" s="62"/>
      <c r="E541" s="62"/>
      <c r="F541" s="62"/>
    </row>
    <row r="542" spans="1:6" ht="15">
      <c r="A542" s="62"/>
      <c r="B542" s="62"/>
      <c r="C542" s="62"/>
      <c r="D542" s="62"/>
      <c r="E542" s="62"/>
      <c r="F542" s="62"/>
    </row>
    <row r="543" spans="1:6" ht="15">
      <c r="A543" s="62"/>
      <c r="B543" s="62"/>
      <c r="C543" s="62"/>
      <c r="D543" s="62"/>
      <c r="E543" s="62"/>
      <c r="F543" s="62"/>
    </row>
    <row r="544" spans="1:6" ht="15">
      <c r="A544" s="62"/>
      <c r="B544" s="62"/>
      <c r="C544" s="62"/>
      <c r="D544" s="62"/>
      <c r="E544" s="62"/>
      <c r="F544" s="62"/>
    </row>
    <row r="545" spans="1:6" ht="15">
      <c r="A545" s="62"/>
      <c r="B545" s="62"/>
      <c r="C545" s="62"/>
      <c r="D545" s="62"/>
      <c r="E545" s="62"/>
      <c r="F545" s="62"/>
    </row>
    <row r="546" spans="1:6" ht="15">
      <c r="A546" s="62"/>
      <c r="B546" s="62"/>
      <c r="C546" s="62"/>
      <c r="D546" s="62"/>
      <c r="E546" s="62"/>
      <c r="F546" s="62"/>
    </row>
    <row r="547" spans="1:6" ht="15">
      <c r="A547" s="62"/>
      <c r="B547" s="62"/>
      <c r="C547" s="62"/>
      <c r="D547" s="62"/>
      <c r="E547" s="62"/>
      <c r="F547" s="62"/>
    </row>
    <row r="548" spans="1:6" ht="15">
      <c r="A548" s="62"/>
      <c r="B548" s="62"/>
      <c r="C548" s="62"/>
      <c r="D548" s="62"/>
      <c r="E548" s="62"/>
      <c r="F548" s="62"/>
    </row>
    <row r="549" spans="1:6" ht="15">
      <c r="A549" s="62"/>
      <c r="B549" s="62"/>
      <c r="C549" s="62"/>
      <c r="D549" s="62"/>
      <c r="E549" s="62"/>
      <c r="F549" s="62"/>
    </row>
    <row r="550" spans="1:6" ht="15">
      <c r="A550" s="62"/>
      <c r="B550" s="62"/>
      <c r="C550" s="62"/>
      <c r="D550" s="62"/>
      <c r="E550" s="62"/>
      <c r="F550" s="62"/>
    </row>
    <row r="551" spans="1:6" ht="15">
      <c r="A551" s="62"/>
      <c r="B551" s="62"/>
      <c r="C551" s="62"/>
      <c r="D551" s="62"/>
      <c r="E551" s="62"/>
      <c r="F551" s="62"/>
    </row>
    <row r="552" spans="1:6" ht="15">
      <c r="A552" s="62"/>
      <c r="B552" s="62"/>
      <c r="C552" s="62"/>
      <c r="D552" s="62"/>
      <c r="E552" s="62"/>
      <c r="F552" s="62"/>
    </row>
    <row r="553" spans="1:6" ht="15">
      <c r="A553" s="62"/>
      <c r="B553" s="62"/>
      <c r="C553" s="62"/>
      <c r="D553" s="62"/>
      <c r="E553" s="62"/>
      <c r="F553" s="62"/>
    </row>
    <row r="554" spans="1:6" ht="15">
      <c r="A554" s="62"/>
      <c r="B554" s="62"/>
      <c r="C554" s="62"/>
      <c r="D554" s="62"/>
      <c r="E554" s="62"/>
      <c r="F554" s="62"/>
    </row>
    <row r="555" spans="1:6" ht="15">
      <c r="A555" s="62"/>
      <c r="B555" s="62"/>
      <c r="C555" s="62"/>
      <c r="D555" s="62"/>
      <c r="E555" s="62"/>
      <c r="F555" s="62"/>
    </row>
    <row r="556" spans="1:6" ht="15">
      <c r="A556" s="62"/>
      <c r="B556" s="62"/>
      <c r="C556" s="62"/>
      <c r="D556" s="62"/>
      <c r="E556" s="62"/>
      <c r="F556" s="62"/>
    </row>
    <row r="557" spans="1:6" ht="15">
      <c r="A557" s="62"/>
      <c r="B557" s="62"/>
      <c r="C557" s="62"/>
      <c r="D557" s="62"/>
      <c r="E557" s="62"/>
      <c r="F557" s="62"/>
    </row>
    <row r="558" spans="1:6" ht="15">
      <c r="A558" s="62"/>
      <c r="B558" s="62"/>
      <c r="C558" s="62"/>
      <c r="D558" s="62"/>
      <c r="E558" s="62"/>
      <c r="F558" s="62"/>
    </row>
    <row r="559" spans="1:6" ht="15">
      <c r="A559" s="62"/>
      <c r="B559" s="62"/>
      <c r="C559" s="62"/>
      <c r="D559" s="62"/>
      <c r="E559" s="62"/>
      <c r="F559" s="62"/>
    </row>
    <row r="560" spans="1:6" ht="15">
      <c r="A560" s="62"/>
      <c r="B560" s="62"/>
      <c r="C560" s="62"/>
      <c r="D560" s="62"/>
      <c r="E560" s="62"/>
      <c r="F560" s="62"/>
    </row>
    <row r="561" spans="1:6" ht="15">
      <c r="A561" s="62"/>
      <c r="B561" s="62"/>
      <c r="C561" s="62"/>
      <c r="D561" s="62"/>
      <c r="E561" s="62"/>
      <c r="F561" s="62"/>
    </row>
    <row r="562" spans="1:6" ht="15">
      <c r="A562" s="62"/>
      <c r="B562" s="62"/>
      <c r="C562" s="62"/>
      <c r="D562" s="62"/>
      <c r="E562" s="62"/>
      <c r="F562" s="62"/>
    </row>
    <row r="563" spans="1:6" ht="15">
      <c r="A563" s="62"/>
      <c r="B563" s="62"/>
      <c r="C563" s="62"/>
      <c r="D563" s="62"/>
      <c r="E563" s="62"/>
      <c r="F563" s="62"/>
    </row>
    <row r="564" spans="1:6" ht="15">
      <c r="A564" s="62"/>
      <c r="B564" s="62"/>
      <c r="C564" s="62"/>
      <c r="D564" s="62"/>
      <c r="E564" s="62"/>
      <c r="F564" s="62"/>
    </row>
    <row r="565" spans="1:6" ht="15">
      <c r="A565" s="62"/>
      <c r="B565" s="62"/>
      <c r="C565" s="62"/>
      <c r="D565" s="62"/>
      <c r="E565" s="62"/>
      <c r="F565" s="62"/>
    </row>
    <row r="566" spans="1:6" ht="15">
      <c r="A566" s="62"/>
      <c r="B566" s="62"/>
      <c r="C566" s="62"/>
      <c r="D566" s="62"/>
      <c r="E566" s="62"/>
      <c r="F566" s="62"/>
    </row>
    <row r="567" spans="1:6" ht="15">
      <c r="A567" s="62"/>
      <c r="B567" s="62"/>
      <c r="C567" s="62"/>
      <c r="D567" s="62"/>
      <c r="E567" s="62"/>
      <c r="F567" s="62"/>
    </row>
    <row r="568" spans="1:6" ht="15">
      <c r="A568" s="62"/>
      <c r="B568" s="62"/>
      <c r="C568" s="62"/>
      <c r="D568" s="62"/>
      <c r="E568" s="62"/>
      <c r="F568" s="62"/>
    </row>
    <row r="569" spans="1:6" ht="15">
      <c r="A569" s="62"/>
      <c r="B569" s="62"/>
      <c r="C569" s="62"/>
      <c r="D569" s="62"/>
      <c r="E569" s="62"/>
      <c r="F569" s="62"/>
    </row>
    <row r="570" spans="1:6" ht="15">
      <c r="A570" s="62"/>
      <c r="B570" s="62"/>
      <c r="C570" s="62"/>
      <c r="D570" s="62"/>
      <c r="E570" s="62"/>
      <c r="F570" s="62"/>
    </row>
    <row r="571" spans="1:6" ht="15">
      <c r="A571" s="62"/>
      <c r="B571" s="62"/>
      <c r="C571" s="62"/>
      <c r="D571" s="62"/>
      <c r="E571" s="62"/>
      <c r="F571" s="62"/>
    </row>
    <row r="572" spans="1:6" ht="15">
      <c r="A572" s="62"/>
      <c r="B572" s="62"/>
      <c r="C572" s="62"/>
      <c r="D572" s="62"/>
      <c r="E572" s="62"/>
      <c r="F572" s="62"/>
    </row>
    <row r="573" spans="1:6" ht="15">
      <c r="A573" s="62"/>
      <c r="B573" s="62"/>
      <c r="C573" s="62"/>
      <c r="D573" s="62"/>
      <c r="E573" s="62"/>
      <c r="F573" s="62"/>
    </row>
    <row r="574" spans="1:6" ht="15">
      <c r="A574" s="62"/>
      <c r="B574" s="62"/>
      <c r="C574" s="62"/>
      <c r="D574" s="62"/>
      <c r="E574" s="62"/>
      <c r="F574" s="62"/>
    </row>
    <row r="575" spans="1:6" ht="15">
      <c r="A575" s="62"/>
      <c r="B575" s="62"/>
      <c r="C575" s="62"/>
      <c r="D575" s="62"/>
      <c r="E575" s="62"/>
      <c r="F575" s="62"/>
    </row>
    <row r="576" spans="1:6" ht="15">
      <c r="A576" s="62"/>
      <c r="B576" s="62"/>
      <c r="C576" s="62"/>
      <c r="D576" s="62"/>
      <c r="E576" s="62"/>
      <c r="F576" s="62"/>
    </row>
    <row r="577" spans="1:6" ht="15">
      <c r="A577" s="62"/>
      <c r="B577" s="62"/>
      <c r="C577" s="62"/>
      <c r="D577" s="62"/>
      <c r="E577" s="62"/>
      <c r="F577" s="62"/>
    </row>
    <row r="578" spans="1:6" ht="15">
      <c r="A578" s="62"/>
      <c r="B578" s="62"/>
      <c r="C578" s="62"/>
      <c r="D578" s="62"/>
      <c r="E578" s="62"/>
      <c r="F578" s="62"/>
    </row>
    <row r="579" spans="1:6" ht="15">
      <c r="A579" s="62"/>
      <c r="B579" s="62"/>
      <c r="C579" s="62"/>
      <c r="D579" s="62"/>
      <c r="E579" s="62"/>
      <c r="F579" s="62"/>
    </row>
    <row r="580" spans="1:6" ht="15">
      <c r="A580" s="62"/>
      <c r="B580" s="62"/>
      <c r="C580" s="62"/>
      <c r="D580" s="62"/>
      <c r="E580" s="62"/>
      <c r="F580" s="62"/>
    </row>
    <row r="581" spans="1:6" ht="15">
      <c r="A581" s="62"/>
      <c r="B581" s="62"/>
      <c r="C581" s="62"/>
      <c r="D581" s="62"/>
      <c r="E581" s="62"/>
      <c r="F581" s="62"/>
    </row>
    <row r="582" spans="1:6" ht="15">
      <c r="A582" s="62"/>
      <c r="B582" s="62"/>
      <c r="C582" s="62"/>
      <c r="D582" s="62"/>
      <c r="E582" s="62"/>
      <c r="F582" s="62"/>
    </row>
    <row r="583" spans="1:6" ht="15">
      <c r="A583" s="62"/>
      <c r="B583" s="62"/>
      <c r="C583" s="62"/>
      <c r="D583" s="62"/>
      <c r="E583" s="62"/>
      <c r="F583" s="62"/>
    </row>
    <row r="584" spans="1:6" ht="15">
      <c r="A584" s="62"/>
      <c r="B584" s="62"/>
      <c r="C584" s="62"/>
      <c r="D584" s="62"/>
      <c r="E584" s="62"/>
      <c r="F584" s="62"/>
    </row>
    <row r="585" spans="1:6" ht="15">
      <c r="A585" s="62"/>
      <c r="B585" s="62"/>
      <c r="C585" s="62"/>
      <c r="D585" s="62"/>
      <c r="E585" s="62"/>
      <c r="F585" s="62"/>
    </row>
    <row r="586" spans="1:6" ht="15">
      <c r="A586" s="62"/>
      <c r="B586" s="62"/>
      <c r="C586" s="62"/>
      <c r="D586" s="62"/>
      <c r="E586" s="62"/>
      <c r="F586" s="62"/>
    </row>
    <row r="587" spans="1:6" ht="15">
      <c r="A587" s="62"/>
      <c r="B587" s="62"/>
      <c r="C587" s="62"/>
      <c r="D587" s="62"/>
      <c r="E587" s="62"/>
      <c r="F587" s="62"/>
    </row>
    <row r="588" spans="1:6" ht="15">
      <c r="A588" s="62"/>
      <c r="B588" s="62"/>
      <c r="C588" s="62"/>
      <c r="D588" s="62"/>
      <c r="E588" s="62"/>
      <c r="F588" s="62"/>
    </row>
    <row r="589" spans="1:6" ht="15">
      <c r="A589" s="62"/>
      <c r="B589" s="62"/>
      <c r="C589" s="62"/>
      <c r="D589" s="62"/>
      <c r="E589" s="62"/>
      <c r="F589" s="62"/>
    </row>
    <row r="590" spans="1:6" ht="15">
      <c r="A590" s="62"/>
      <c r="B590" s="62"/>
      <c r="C590" s="62"/>
      <c r="D590" s="62"/>
      <c r="E590" s="62"/>
      <c r="F590" s="62"/>
    </row>
    <row r="591" spans="1:6" ht="15">
      <c r="A591" s="62"/>
      <c r="B591" s="62"/>
      <c r="C591" s="62"/>
      <c r="D591" s="62"/>
      <c r="E591" s="62"/>
      <c r="F591" s="62"/>
    </row>
    <row r="592" spans="1:6" ht="15">
      <c r="A592" s="62"/>
      <c r="B592" s="62"/>
      <c r="C592" s="62"/>
      <c r="D592" s="62"/>
      <c r="E592" s="62"/>
      <c r="F592" s="62"/>
    </row>
    <row r="593" spans="1:6" ht="15">
      <c r="A593" s="62"/>
      <c r="B593" s="62"/>
      <c r="C593" s="62"/>
      <c r="D593" s="62"/>
      <c r="E593" s="62"/>
      <c r="F593" s="62"/>
    </row>
    <row r="594" spans="1:6" ht="15">
      <c r="A594" s="62"/>
      <c r="B594" s="62"/>
      <c r="C594" s="62"/>
      <c r="D594" s="62"/>
      <c r="E594" s="62"/>
      <c r="F594" s="62"/>
    </row>
    <row r="595" spans="1:6" ht="15">
      <c r="A595" s="62"/>
      <c r="B595" s="62"/>
      <c r="C595" s="62"/>
      <c r="D595" s="62"/>
      <c r="E595" s="62"/>
      <c r="F595" s="62"/>
    </row>
    <row r="596" spans="1:6" ht="15">
      <c r="A596" s="62"/>
      <c r="B596" s="62"/>
      <c r="C596" s="62"/>
      <c r="D596" s="62"/>
      <c r="E596" s="62"/>
      <c r="F596" s="62"/>
    </row>
    <row r="597" spans="1:6" ht="15">
      <c r="A597" s="62"/>
      <c r="B597" s="62"/>
      <c r="C597" s="62"/>
      <c r="D597" s="62"/>
      <c r="E597" s="62"/>
      <c r="F597" s="62"/>
    </row>
    <row r="598" spans="1:6" ht="15">
      <c r="A598" s="62"/>
      <c r="B598" s="62"/>
      <c r="C598" s="62"/>
      <c r="D598" s="62"/>
      <c r="E598" s="62"/>
      <c r="F598" s="62"/>
    </row>
    <row r="599" spans="1:6" ht="15">
      <c r="A599" s="62"/>
      <c r="B599" s="62"/>
      <c r="C599" s="62"/>
      <c r="D599" s="62"/>
      <c r="E599" s="62"/>
      <c r="F599" s="62"/>
    </row>
    <row r="600" spans="1:6" ht="15">
      <c r="A600" s="62"/>
      <c r="B600" s="62"/>
      <c r="C600" s="62"/>
      <c r="D600" s="62"/>
      <c r="E600" s="62"/>
      <c r="F600" s="62"/>
    </row>
    <row r="601" spans="1:6" ht="15">
      <c r="A601" s="62"/>
      <c r="B601" s="62"/>
      <c r="C601" s="62"/>
      <c r="D601" s="62"/>
      <c r="E601" s="62"/>
      <c r="F601" s="62"/>
    </row>
    <row r="602" spans="1:6" ht="15">
      <c r="A602" s="62"/>
      <c r="B602" s="62"/>
      <c r="C602" s="62"/>
      <c r="D602" s="62"/>
      <c r="E602" s="62"/>
      <c r="F602" s="62"/>
    </row>
    <row r="603" spans="1:6" ht="15">
      <c r="A603" s="62"/>
      <c r="B603" s="62"/>
      <c r="C603" s="62"/>
      <c r="D603" s="62"/>
      <c r="E603" s="62"/>
      <c r="F603" s="62"/>
    </row>
    <row r="604" spans="1:6" ht="15">
      <c r="A604" s="62"/>
      <c r="B604" s="62"/>
      <c r="C604" s="62"/>
      <c r="D604" s="62"/>
      <c r="E604" s="62"/>
      <c r="F604" s="62"/>
    </row>
    <row r="605" spans="1:6" ht="15">
      <c r="A605" s="62"/>
      <c r="B605" s="62"/>
      <c r="C605" s="62"/>
      <c r="D605" s="62"/>
      <c r="E605" s="62"/>
      <c r="F605" s="62"/>
    </row>
    <row r="606" spans="1:6" ht="15">
      <c r="A606" s="62"/>
      <c r="B606" s="62"/>
      <c r="C606" s="62"/>
      <c r="D606" s="62"/>
      <c r="E606" s="62"/>
      <c r="F606" s="62"/>
    </row>
    <row r="607" spans="1:6" ht="15">
      <c r="A607" s="62"/>
      <c r="B607" s="62"/>
      <c r="C607" s="62"/>
      <c r="D607" s="62"/>
      <c r="E607" s="62"/>
      <c r="F607" s="62"/>
    </row>
    <row r="608" spans="1:6" ht="15">
      <c r="A608" s="62"/>
      <c r="B608" s="62"/>
      <c r="C608" s="62"/>
      <c r="D608" s="62"/>
      <c r="E608" s="62"/>
      <c r="F608" s="62"/>
    </row>
    <row r="609" spans="1:6" ht="15">
      <c r="A609" s="62"/>
      <c r="B609" s="62"/>
      <c r="C609" s="62"/>
      <c r="D609" s="62"/>
      <c r="E609" s="62"/>
      <c r="F609" s="62"/>
    </row>
    <row r="610" spans="1:6" ht="15">
      <c r="A610" s="62"/>
      <c r="B610" s="62"/>
      <c r="C610" s="62"/>
      <c r="D610" s="62"/>
      <c r="E610" s="62"/>
      <c r="F610" s="62"/>
    </row>
    <row r="611" spans="1:6" ht="15">
      <c r="A611" s="62"/>
      <c r="B611" s="62"/>
      <c r="C611" s="62"/>
      <c r="D611" s="62"/>
      <c r="E611" s="62"/>
      <c r="F611" s="62"/>
    </row>
    <row r="612" spans="1:6" ht="15">
      <c r="A612" s="62"/>
      <c r="B612" s="62"/>
      <c r="C612" s="62"/>
      <c r="D612" s="62"/>
      <c r="E612" s="62"/>
      <c r="F612" s="62"/>
    </row>
    <row r="613" spans="1:6" ht="15">
      <c r="A613" s="62"/>
      <c r="B613" s="62"/>
      <c r="C613" s="62"/>
      <c r="D613" s="62"/>
      <c r="E613" s="62"/>
      <c r="F613" s="62"/>
    </row>
    <row r="614" spans="1:6" ht="15">
      <c r="A614" s="62"/>
      <c r="B614" s="62"/>
      <c r="C614" s="62"/>
      <c r="D614" s="62"/>
      <c r="E614" s="62"/>
      <c r="F614" s="62"/>
    </row>
    <row r="615" spans="1:6" ht="15">
      <c r="A615" s="62"/>
      <c r="B615" s="62"/>
      <c r="C615" s="62"/>
      <c r="D615" s="62"/>
      <c r="E615" s="62"/>
      <c r="F615" s="62"/>
    </row>
    <row r="616" spans="1:6" ht="15">
      <c r="A616" s="62"/>
      <c r="B616" s="62"/>
      <c r="C616" s="62"/>
      <c r="D616" s="62"/>
      <c r="E616" s="62"/>
      <c r="F616" s="62"/>
    </row>
    <row r="617" spans="1:6" ht="15">
      <c r="A617" s="62"/>
      <c r="B617" s="62"/>
      <c r="C617" s="62"/>
      <c r="D617" s="62"/>
      <c r="E617" s="62"/>
      <c r="F617" s="62"/>
    </row>
    <row r="618" spans="1:6" ht="15">
      <c r="A618" s="62"/>
      <c r="B618" s="62"/>
      <c r="C618" s="62"/>
      <c r="D618" s="62"/>
      <c r="E618" s="62"/>
      <c r="F618" s="62"/>
    </row>
    <row r="619" spans="1:6" ht="15">
      <c r="A619" s="62"/>
      <c r="B619" s="62"/>
      <c r="C619" s="62"/>
      <c r="D619" s="62"/>
      <c r="E619" s="62"/>
      <c r="F619" s="62"/>
    </row>
    <row r="620" spans="1:6" ht="15">
      <c r="A620" s="62"/>
      <c r="B620" s="62"/>
      <c r="C620" s="62"/>
      <c r="D620" s="62"/>
      <c r="E620" s="62"/>
      <c r="F620" s="62"/>
    </row>
    <row r="621" spans="1:6" ht="15">
      <c r="A621" s="62"/>
      <c r="B621" s="62"/>
      <c r="C621" s="62"/>
      <c r="D621" s="62"/>
      <c r="E621" s="62"/>
      <c r="F621" s="62"/>
    </row>
    <row r="622" spans="1:6" ht="15">
      <c r="A622" s="62"/>
      <c r="B622" s="62"/>
      <c r="C622" s="62"/>
      <c r="D622" s="62"/>
      <c r="E622" s="62"/>
      <c r="F622" s="62"/>
    </row>
    <row r="623" spans="1:6" ht="15">
      <c r="A623" s="62"/>
      <c r="B623" s="62"/>
      <c r="C623" s="62"/>
      <c r="D623" s="62"/>
      <c r="E623" s="62"/>
      <c r="F623" s="62"/>
    </row>
    <row r="624" spans="1:6" ht="15">
      <c r="A624" s="62"/>
      <c r="B624" s="62"/>
      <c r="C624" s="62"/>
      <c r="D624" s="62"/>
      <c r="E624" s="62"/>
      <c r="F624" s="62"/>
    </row>
    <row r="625" spans="1:6" ht="15">
      <c r="A625" s="62"/>
      <c r="B625" s="62"/>
      <c r="C625" s="62"/>
      <c r="D625" s="62"/>
      <c r="E625" s="62"/>
      <c r="F625" s="62"/>
    </row>
    <row r="626" spans="1:6" ht="15">
      <c r="A626" s="62"/>
      <c r="B626" s="62"/>
      <c r="C626" s="62"/>
      <c r="D626" s="62"/>
      <c r="E626" s="62"/>
      <c r="F626" s="62"/>
    </row>
    <row r="627" spans="1:6" ht="15">
      <c r="A627" s="62"/>
      <c r="B627" s="62"/>
      <c r="C627" s="62"/>
      <c r="D627" s="62"/>
      <c r="E627" s="62"/>
      <c r="F627" s="62"/>
    </row>
    <row r="628" spans="1:6" ht="15">
      <c r="A628" s="62"/>
      <c r="B628" s="62"/>
      <c r="C628" s="62"/>
      <c r="D628" s="62"/>
      <c r="E628" s="62"/>
      <c r="F628" s="62"/>
    </row>
    <row r="629" spans="1:6" ht="15">
      <c r="A629" s="62"/>
      <c r="B629" s="62"/>
      <c r="C629" s="62"/>
      <c r="D629" s="62"/>
      <c r="E629" s="62"/>
      <c r="F629" s="62"/>
    </row>
    <row r="630" spans="1:6" ht="15">
      <c r="A630" s="62"/>
      <c r="B630" s="62"/>
      <c r="C630" s="62"/>
      <c r="D630" s="62"/>
      <c r="E630" s="62"/>
      <c r="F630" s="62"/>
    </row>
    <row r="631" spans="1:6" ht="15">
      <c r="A631" s="62"/>
      <c r="B631" s="62"/>
      <c r="C631" s="62"/>
      <c r="D631" s="62"/>
      <c r="E631" s="62"/>
      <c r="F631" s="62"/>
    </row>
    <row r="632" spans="1:6" ht="15">
      <c r="A632" s="62"/>
      <c r="B632" s="62"/>
      <c r="C632" s="62"/>
      <c r="D632" s="62"/>
      <c r="E632" s="62"/>
      <c r="F632" s="62"/>
    </row>
    <row r="633" spans="1:6" ht="15">
      <c r="A633" s="62"/>
      <c r="B633" s="62"/>
      <c r="C633" s="62"/>
      <c r="D633" s="62"/>
      <c r="E633" s="62"/>
      <c r="F633" s="62"/>
    </row>
    <row r="634" spans="1:6" ht="15">
      <c r="A634" s="62"/>
      <c r="B634" s="62"/>
      <c r="C634" s="62"/>
      <c r="D634" s="62"/>
      <c r="E634" s="62"/>
      <c r="F634" s="62"/>
    </row>
    <row r="635" spans="1:6" ht="15">
      <c r="A635" s="62"/>
      <c r="B635" s="62"/>
      <c r="C635" s="62"/>
      <c r="D635" s="62"/>
      <c r="E635" s="62"/>
      <c r="F635" s="62"/>
    </row>
    <row r="636" spans="1:6" ht="15">
      <c r="A636" s="62"/>
      <c r="B636" s="62"/>
      <c r="C636" s="62"/>
      <c r="D636" s="62"/>
      <c r="E636" s="62"/>
      <c r="F636" s="62"/>
    </row>
    <row r="637" spans="1:6" ht="15">
      <c r="A637" s="62"/>
      <c r="B637" s="62"/>
      <c r="C637" s="62"/>
      <c r="D637" s="62"/>
      <c r="E637" s="62"/>
      <c r="F637" s="62"/>
    </row>
    <row r="638" spans="1:6" ht="15">
      <c r="A638" s="62"/>
      <c r="B638" s="62"/>
      <c r="C638" s="62"/>
      <c r="D638" s="62"/>
      <c r="E638" s="62"/>
      <c r="F638" s="62"/>
    </row>
    <row r="639" spans="1:6" ht="15">
      <c r="A639" s="62"/>
      <c r="B639" s="62"/>
      <c r="C639" s="62"/>
      <c r="D639" s="62"/>
      <c r="E639" s="62"/>
      <c r="F639" s="62"/>
    </row>
    <row r="640" spans="1:6" ht="15">
      <c r="A640" s="62"/>
      <c r="B640" s="62"/>
      <c r="C640" s="62"/>
      <c r="D640" s="62"/>
      <c r="E640" s="62"/>
      <c r="F640" s="62"/>
    </row>
    <row r="641" spans="1:6" ht="15">
      <c r="A641" s="62"/>
      <c r="B641" s="62"/>
      <c r="C641" s="62"/>
      <c r="D641" s="62"/>
      <c r="E641" s="62"/>
      <c r="F641" s="62"/>
    </row>
    <row r="642" spans="1:6" ht="15">
      <c r="A642" s="62"/>
      <c r="B642" s="62"/>
      <c r="C642" s="62"/>
      <c r="D642" s="62"/>
      <c r="E642" s="62"/>
      <c r="F642" s="62"/>
    </row>
    <row r="643" spans="1:6" ht="15">
      <c r="A643" s="62"/>
      <c r="B643" s="62"/>
      <c r="C643" s="62"/>
      <c r="D643" s="62"/>
      <c r="E643" s="62"/>
      <c r="F643" s="62"/>
    </row>
    <row r="644" spans="1:6" ht="15">
      <c r="A644" s="62"/>
      <c r="B644" s="62"/>
      <c r="C644" s="62"/>
      <c r="D644" s="62"/>
      <c r="E644" s="62"/>
      <c r="F644" s="62"/>
    </row>
    <row r="645" spans="1:6" ht="15">
      <c r="A645" s="62"/>
      <c r="B645" s="62"/>
      <c r="C645" s="62"/>
      <c r="D645" s="62"/>
      <c r="E645" s="62"/>
      <c r="F645" s="62"/>
    </row>
    <row r="646" spans="1:6" ht="15">
      <c r="A646" s="62"/>
      <c r="B646" s="62"/>
      <c r="C646" s="62"/>
      <c r="D646" s="62"/>
      <c r="E646" s="62"/>
      <c r="F646" s="62"/>
    </row>
    <row r="647" spans="1:6" ht="15">
      <c r="A647" s="62"/>
      <c r="B647" s="62"/>
      <c r="C647" s="62"/>
      <c r="D647" s="62"/>
      <c r="E647" s="62"/>
      <c r="F647" s="62"/>
    </row>
    <row r="648" spans="1:6" ht="15">
      <c r="A648" s="62"/>
      <c r="B648" s="62"/>
      <c r="C648" s="62"/>
      <c r="D648" s="62"/>
      <c r="E648" s="62"/>
      <c r="F648" s="62"/>
    </row>
    <row r="649" spans="1:6" ht="15">
      <c r="A649" s="62"/>
      <c r="B649" s="62"/>
      <c r="C649" s="62"/>
      <c r="D649" s="62"/>
      <c r="E649" s="62"/>
      <c r="F649" s="62"/>
    </row>
    <row r="650" spans="1:6" ht="15">
      <c r="A650" s="62"/>
      <c r="B650" s="62"/>
      <c r="C650" s="62"/>
      <c r="D650" s="62"/>
      <c r="E650" s="62"/>
      <c r="F650" s="62"/>
    </row>
    <row r="651" spans="1:6" ht="15">
      <c r="A651" s="62"/>
      <c r="B651" s="62"/>
      <c r="C651" s="62"/>
      <c r="D651" s="62"/>
      <c r="E651" s="62"/>
      <c r="F651" s="62"/>
    </row>
    <row r="652" spans="1:6" ht="15">
      <c r="A652" s="62"/>
      <c r="B652" s="62"/>
      <c r="C652" s="62"/>
      <c r="D652" s="62"/>
      <c r="E652" s="62"/>
      <c r="F652" s="62"/>
    </row>
    <row r="653" spans="1:6" ht="15">
      <c r="A653" s="62"/>
      <c r="B653" s="62"/>
      <c r="C653" s="62"/>
      <c r="D653" s="62"/>
      <c r="E653" s="62"/>
      <c r="F653" s="62"/>
    </row>
    <row r="654" spans="1:6" ht="15">
      <c r="A654" s="62"/>
      <c r="B654" s="62"/>
      <c r="C654" s="62"/>
      <c r="D654" s="62"/>
      <c r="E654" s="62"/>
      <c r="F654" s="62"/>
    </row>
    <row r="655" spans="1:6" ht="15">
      <c r="A655" s="62"/>
      <c r="B655" s="62"/>
      <c r="C655" s="62"/>
      <c r="D655" s="62"/>
      <c r="E655" s="62"/>
      <c r="F655" s="62"/>
    </row>
    <row r="656" spans="1:6" ht="15">
      <c r="A656" s="62"/>
      <c r="B656" s="62"/>
      <c r="C656" s="62"/>
      <c r="D656" s="62"/>
      <c r="E656" s="62"/>
      <c r="F656" s="62"/>
    </row>
    <row r="657" spans="1:6" ht="15">
      <c r="A657" s="62"/>
      <c r="B657" s="62"/>
      <c r="C657" s="62"/>
      <c r="D657" s="62"/>
      <c r="E657" s="62"/>
      <c r="F657" s="62"/>
    </row>
    <row r="658" spans="1:6" ht="15">
      <c r="A658" s="62"/>
      <c r="B658" s="62"/>
      <c r="C658" s="62"/>
      <c r="D658" s="62"/>
      <c r="E658" s="62"/>
      <c r="F658" s="62"/>
    </row>
    <row r="659" spans="1:6" ht="15">
      <c r="A659" s="62"/>
      <c r="B659" s="62"/>
      <c r="C659" s="62"/>
      <c r="D659" s="62"/>
      <c r="E659" s="62"/>
      <c r="F659" s="62"/>
    </row>
    <row r="660" spans="1:6" ht="15">
      <c r="A660" s="62"/>
      <c r="B660" s="62"/>
      <c r="C660" s="62"/>
      <c r="D660" s="62"/>
      <c r="E660" s="62"/>
      <c r="F660" s="62"/>
    </row>
    <row r="661" spans="1:6" ht="15">
      <c r="A661" s="62"/>
      <c r="B661" s="62"/>
      <c r="C661" s="62"/>
      <c r="D661" s="62"/>
      <c r="E661" s="62"/>
      <c r="F661" s="62"/>
    </row>
    <row r="662" spans="1:6" ht="15">
      <c r="A662" s="62"/>
      <c r="B662" s="62"/>
      <c r="C662" s="62"/>
      <c r="D662" s="62"/>
      <c r="E662" s="62"/>
      <c r="F662" s="62"/>
    </row>
    <row r="663" spans="1:6" ht="15">
      <c r="A663" s="62"/>
      <c r="B663" s="62"/>
      <c r="C663" s="62"/>
      <c r="D663" s="62"/>
      <c r="E663" s="62"/>
      <c r="F663" s="62"/>
    </row>
    <row r="664" spans="1:6" ht="15">
      <c r="A664" s="62"/>
      <c r="B664" s="62"/>
      <c r="C664" s="62"/>
      <c r="D664" s="62"/>
      <c r="E664" s="62"/>
      <c r="F664" s="62"/>
    </row>
    <row r="665" spans="1:6" ht="15">
      <c r="A665" s="62"/>
      <c r="B665" s="62"/>
      <c r="C665" s="62"/>
      <c r="D665" s="62"/>
      <c r="E665" s="62"/>
      <c r="F665" s="62"/>
    </row>
    <row r="666" spans="1:6" ht="15">
      <c r="A666" s="62"/>
      <c r="B666" s="62"/>
      <c r="C666" s="62"/>
      <c r="D666" s="62"/>
      <c r="E666" s="62"/>
      <c r="F666" s="62"/>
    </row>
    <row r="667" spans="1:6" ht="15">
      <c r="A667" s="62"/>
      <c r="B667" s="62"/>
      <c r="C667" s="62"/>
      <c r="D667" s="62"/>
      <c r="E667" s="62"/>
      <c r="F667" s="62"/>
    </row>
    <row r="668" spans="1:6" ht="15">
      <c r="A668" s="62"/>
      <c r="B668" s="62"/>
      <c r="C668" s="62"/>
      <c r="D668" s="62"/>
      <c r="E668" s="62"/>
      <c r="F668" s="62"/>
    </row>
    <row r="669" spans="1:6" ht="15">
      <c r="A669" s="62"/>
      <c r="B669" s="62"/>
      <c r="C669" s="62"/>
      <c r="D669" s="62"/>
      <c r="E669" s="62"/>
      <c r="F669" s="62"/>
    </row>
    <row r="670" spans="1:6" ht="15">
      <c r="A670" s="62"/>
      <c r="B670" s="62"/>
      <c r="C670" s="62"/>
      <c r="D670" s="62"/>
      <c r="E670" s="62"/>
      <c r="F670" s="62"/>
    </row>
    <row r="671" spans="1:6" ht="15">
      <c r="A671" s="62"/>
      <c r="B671" s="62"/>
      <c r="C671" s="62"/>
      <c r="D671" s="62"/>
      <c r="E671" s="62"/>
      <c r="F671" s="62"/>
    </row>
    <row r="672" spans="1:6" ht="15">
      <c r="A672" s="62"/>
      <c r="B672" s="62"/>
      <c r="C672" s="62"/>
      <c r="D672" s="62"/>
      <c r="E672" s="62"/>
      <c r="F672" s="62"/>
    </row>
    <row r="673" spans="1:6" ht="15">
      <c r="A673" s="62"/>
      <c r="B673" s="62"/>
      <c r="C673" s="62"/>
      <c r="D673" s="62"/>
      <c r="E673" s="62"/>
      <c r="F673" s="62"/>
    </row>
    <row r="674" spans="1:6" ht="15">
      <c r="A674" s="62"/>
      <c r="B674" s="62"/>
      <c r="C674" s="62"/>
      <c r="D674" s="62"/>
      <c r="E674" s="62"/>
      <c r="F674" s="62"/>
    </row>
    <row r="675" spans="1:6" ht="15">
      <c r="A675" s="62"/>
      <c r="B675" s="62"/>
      <c r="C675" s="62"/>
      <c r="D675" s="62"/>
      <c r="E675" s="62"/>
      <c r="F675" s="62"/>
    </row>
    <row r="676" spans="1:6" ht="15">
      <c r="A676" s="62"/>
      <c r="B676" s="62"/>
      <c r="C676" s="62"/>
      <c r="D676" s="62"/>
      <c r="E676" s="62"/>
      <c r="F676" s="62"/>
    </row>
    <row r="677" spans="1:6" ht="15">
      <c r="A677" s="62"/>
      <c r="B677" s="62"/>
      <c r="C677" s="62"/>
      <c r="D677" s="62"/>
      <c r="E677" s="62"/>
      <c r="F677" s="62"/>
    </row>
    <row r="678" spans="1:6" ht="15">
      <c r="A678" s="62"/>
      <c r="B678" s="62"/>
      <c r="C678" s="62"/>
      <c r="D678" s="62"/>
      <c r="E678" s="62"/>
      <c r="F678" s="62"/>
    </row>
    <row r="679" spans="1:6" ht="15">
      <c r="A679" s="62"/>
      <c r="B679" s="62"/>
      <c r="C679" s="62"/>
      <c r="D679" s="62"/>
      <c r="E679" s="62"/>
      <c r="F679" s="62"/>
    </row>
    <row r="680" spans="1:6" ht="15">
      <c r="A680" s="62"/>
      <c r="B680" s="62"/>
      <c r="C680" s="62"/>
      <c r="D680" s="62"/>
      <c r="E680" s="62"/>
      <c r="F680" s="62"/>
    </row>
    <row r="681" spans="1:6" ht="15">
      <c r="A681" s="62"/>
      <c r="B681" s="62"/>
      <c r="C681" s="62"/>
      <c r="D681" s="62"/>
      <c r="E681" s="62"/>
      <c r="F681" s="62"/>
    </row>
    <row r="682" spans="1:6" ht="15">
      <c r="A682" s="62"/>
      <c r="B682" s="62"/>
      <c r="C682" s="62"/>
      <c r="D682" s="62"/>
      <c r="E682" s="62"/>
      <c r="F682" s="62"/>
    </row>
    <row r="683" spans="1:6" ht="15">
      <c r="A683" s="62"/>
      <c r="B683" s="62"/>
      <c r="C683" s="62"/>
      <c r="D683" s="62"/>
      <c r="E683" s="62"/>
      <c r="F683" s="62"/>
    </row>
    <row r="684" spans="1:6" ht="15">
      <c r="A684" s="62"/>
      <c r="B684" s="62"/>
      <c r="C684" s="62"/>
      <c r="D684" s="62"/>
      <c r="E684" s="62"/>
      <c r="F684" s="62"/>
    </row>
    <row r="685" spans="1:6" ht="15">
      <c r="A685" s="62"/>
      <c r="B685" s="62"/>
      <c r="C685" s="62"/>
      <c r="D685" s="62"/>
      <c r="E685" s="62"/>
      <c r="F685" s="62"/>
    </row>
    <row r="686" spans="1:6" ht="15">
      <c r="A686" s="62"/>
      <c r="B686" s="62"/>
      <c r="C686" s="62"/>
      <c r="D686" s="62"/>
      <c r="E686" s="62"/>
      <c r="F686" s="62"/>
    </row>
    <row r="687" spans="1:6" ht="15">
      <c r="A687" s="62"/>
      <c r="B687" s="62"/>
      <c r="C687" s="62"/>
      <c r="D687" s="62"/>
      <c r="E687" s="62"/>
      <c r="F687" s="62"/>
    </row>
    <row r="688" spans="1:6" ht="15">
      <c r="A688" s="62"/>
      <c r="B688" s="62"/>
      <c r="C688" s="62"/>
      <c r="D688" s="62"/>
      <c r="E688" s="62"/>
      <c r="F688" s="62"/>
    </row>
    <row r="689" spans="1:6" ht="15">
      <c r="A689" s="62"/>
      <c r="B689" s="62"/>
      <c r="C689" s="62"/>
      <c r="D689" s="62"/>
      <c r="E689" s="62"/>
      <c r="F689" s="62"/>
    </row>
    <row r="690" spans="1:6" ht="15">
      <c r="A690" s="62"/>
      <c r="B690" s="62"/>
      <c r="C690" s="62"/>
      <c r="D690" s="62"/>
      <c r="E690" s="62"/>
      <c r="F690" s="62"/>
    </row>
    <row r="691" spans="1:6" ht="15">
      <c r="A691" s="62"/>
      <c r="B691" s="62"/>
      <c r="C691" s="62"/>
      <c r="D691" s="62"/>
      <c r="E691" s="62"/>
      <c r="F691" s="62"/>
    </row>
    <row r="692" spans="1:6" ht="15">
      <c r="A692" s="62"/>
      <c r="B692" s="62"/>
      <c r="C692" s="62"/>
      <c r="D692" s="62"/>
      <c r="E692" s="62"/>
      <c r="F692" s="62"/>
    </row>
    <row r="693" spans="1:6" ht="15">
      <c r="A693" s="62"/>
      <c r="B693" s="62"/>
      <c r="C693" s="62"/>
      <c r="D693" s="62"/>
      <c r="E693" s="62"/>
      <c r="F693" s="62"/>
    </row>
    <row r="694" spans="1:6" ht="15">
      <c r="A694" s="62"/>
      <c r="B694" s="62"/>
      <c r="C694" s="62"/>
      <c r="D694" s="62"/>
      <c r="E694" s="62"/>
      <c r="F694" s="62"/>
    </row>
    <row r="695" spans="1:6" ht="15">
      <c r="A695" s="62"/>
      <c r="B695" s="62"/>
      <c r="C695" s="62"/>
      <c r="D695" s="62"/>
      <c r="E695" s="62"/>
      <c r="F695" s="62"/>
    </row>
    <row r="696" spans="1:6" ht="15">
      <c r="A696" s="62"/>
      <c r="B696" s="62"/>
      <c r="C696" s="62"/>
      <c r="D696" s="62"/>
      <c r="E696" s="62"/>
      <c r="F696" s="62"/>
    </row>
    <row r="697" spans="1:6" ht="15">
      <c r="A697" s="62"/>
      <c r="B697" s="62"/>
      <c r="C697" s="62"/>
      <c r="D697" s="62"/>
      <c r="E697" s="62"/>
      <c r="F697" s="62"/>
    </row>
    <row r="698" spans="1:6" ht="15">
      <c r="A698" s="62"/>
      <c r="B698" s="62"/>
      <c r="C698" s="62"/>
      <c r="D698" s="62"/>
      <c r="E698" s="62"/>
      <c r="F698" s="62"/>
    </row>
    <row r="699" spans="1:6" ht="15">
      <c r="A699" s="62"/>
      <c r="B699" s="62"/>
      <c r="C699" s="62"/>
      <c r="D699" s="62"/>
      <c r="E699" s="62"/>
      <c r="F699" s="62"/>
    </row>
    <row r="700" spans="1:6" ht="15">
      <c r="A700" s="62"/>
      <c r="B700" s="62"/>
      <c r="C700" s="62"/>
      <c r="D700" s="62"/>
      <c r="E700" s="62"/>
      <c r="F700" s="62"/>
    </row>
    <row r="701" spans="1:6" ht="15">
      <c r="A701" s="62"/>
      <c r="B701" s="62"/>
      <c r="C701" s="62"/>
      <c r="D701" s="62"/>
      <c r="E701" s="62"/>
      <c r="F701" s="62"/>
    </row>
    <row r="702" spans="1:6" ht="15">
      <c r="A702" s="62"/>
      <c r="B702" s="62"/>
      <c r="C702" s="62"/>
      <c r="D702" s="62"/>
      <c r="E702" s="62"/>
      <c r="F702" s="62"/>
    </row>
    <row r="703" spans="1:6" ht="15">
      <c r="A703" s="62"/>
      <c r="B703" s="62"/>
      <c r="C703" s="62"/>
      <c r="D703" s="62"/>
      <c r="E703" s="62"/>
      <c r="F703" s="62"/>
    </row>
    <row r="704" spans="1:6" ht="15">
      <c r="A704" s="62"/>
      <c r="B704" s="62"/>
      <c r="C704" s="62"/>
      <c r="D704" s="62"/>
      <c r="E704" s="62"/>
      <c r="F704" s="62"/>
    </row>
    <row r="705" spans="1:6" ht="15">
      <c r="A705" s="62"/>
      <c r="B705" s="62"/>
      <c r="C705" s="62"/>
      <c r="D705" s="62"/>
      <c r="E705" s="62"/>
      <c r="F705" s="62"/>
    </row>
    <row r="706" spans="1:6" ht="15">
      <c r="A706" s="62"/>
      <c r="B706" s="62"/>
      <c r="C706" s="62"/>
      <c r="D706" s="62"/>
      <c r="E706" s="62"/>
      <c r="F706" s="62"/>
    </row>
    <row r="707" spans="1:6" ht="15">
      <c r="A707" s="62"/>
      <c r="B707" s="62"/>
      <c r="C707" s="62"/>
      <c r="D707" s="62"/>
      <c r="E707" s="62"/>
      <c r="F707" s="62"/>
    </row>
    <row r="708" spans="1:6" ht="15">
      <c r="A708" s="62"/>
      <c r="B708" s="62"/>
      <c r="C708" s="62"/>
      <c r="D708" s="62"/>
      <c r="E708" s="62"/>
      <c r="F708" s="62"/>
    </row>
    <row r="709" spans="1:6" ht="15">
      <c r="A709" s="62"/>
      <c r="B709" s="62"/>
      <c r="C709" s="62"/>
      <c r="D709" s="62"/>
      <c r="E709" s="62"/>
      <c r="F709" s="62"/>
    </row>
    <row r="710" spans="1:6" ht="15">
      <c r="A710" s="62"/>
      <c r="B710" s="62"/>
      <c r="C710" s="62"/>
      <c r="D710" s="62"/>
      <c r="E710" s="62"/>
      <c r="F710" s="62"/>
    </row>
    <row r="711" spans="1:6" ht="15">
      <c r="A711" s="62"/>
      <c r="B711" s="62"/>
      <c r="C711" s="62"/>
      <c r="D711" s="62"/>
      <c r="E711" s="62"/>
      <c r="F711" s="62"/>
    </row>
    <row r="712" spans="1:6" ht="15">
      <c r="A712" s="62"/>
      <c r="B712" s="62"/>
      <c r="C712" s="62"/>
      <c r="D712" s="62"/>
      <c r="E712" s="62"/>
      <c r="F712" s="62"/>
    </row>
    <row r="713" spans="1:6" ht="15">
      <c r="A713" s="62"/>
      <c r="B713" s="62"/>
      <c r="C713" s="62"/>
      <c r="D713" s="62"/>
      <c r="E713" s="62"/>
      <c r="F713" s="62"/>
    </row>
    <row r="714" spans="1:6" ht="15">
      <c r="A714" s="62"/>
      <c r="B714" s="62"/>
      <c r="C714" s="62"/>
      <c r="D714" s="62"/>
      <c r="E714" s="62"/>
      <c r="F714" s="62"/>
    </row>
    <row r="715" spans="1:6" ht="15">
      <c r="A715" s="62"/>
      <c r="B715" s="62"/>
      <c r="C715" s="62"/>
      <c r="D715" s="62"/>
      <c r="E715" s="62"/>
      <c r="F715" s="62"/>
    </row>
    <row r="716" spans="1:6" ht="15">
      <c r="A716" s="62"/>
      <c r="B716" s="62"/>
      <c r="C716" s="62"/>
      <c r="D716" s="62"/>
      <c r="E716" s="62"/>
      <c r="F716" s="62"/>
    </row>
    <row r="717" spans="1:6" ht="15">
      <c r="A717" s="62"/>
      <c r="B717" s="62"/>
      <c r="C717" s="62"/>
      <c r="D717" s="62"/>
      <c r="E717" s="62"/>
      <c r="F717" s="62"/>
    </row>
    <row r="718" spans="1:6" ht="15">
      <c r="A718" s="62"/>
      <c r="B718" s="62"/>
      <c r="C718" s="62"/>
      <c r="D718" s="62"/>
      <c r="E718" s="62"/>
      <c r="F718" s="62"/>
    </row>
    <row r="719" spans="1:6" ht="15">
      <c r="A719" s="62"/>
      <c r="B719" s="62"/>
      <c r="C719" s="62"/>
      <c r="D719" s="62"/>
      <c r="E719" s="62"/>
      <c r="F719" s="62"/>
    </row>
    <row r="720" spans="1:6" ht="15">
      <c r="A720" s="62"/>
      <c r="B720" s="62"/>
      <c r="C720" s="62"/>
      <c r="D720" s="62"/>
      <c r="E720" s="62"/>
      <c r="F720" s="62"/>
    </row>
    <row r="721" spans="1:6" ht="15">
      <c r="A721" s="62"/>
      <c r="B721" s="62"/>
      <c r="C721" s="62"/>
      <c r="D721" s="62"/>
      <c r="E721" s="62"/>
      <c r="F721" s="62"/>
    </row>
    <row r="722" spans="1:6" ht="15">
      <c r="A722" s="62"/>
      <c r="B722" s="62"/>
      <c r="C722" s="62"/>
      <c r="D722" s="62"/>
      <c r="E722" s="62"/>
      <c r="F722" s="62"/>
    </row>
    <row r="723" spans="1:6" ht="15">
      <c r="A723" s="62"/>
      <c r="B723" s="62"/>
      <c r="C723" s="62"/>
      <c r="D723" s="62"/>
      <c r="E723" s="62"/>
      <c r="F723" s="62"/>
    </row>
    <row r="724" spans="1:6" ht="15">
      <c r="A724" s="62"/>
      <c r="B724" s="62"/>
      <c r="C724" s="62"/>
      <c r="D724" s="62"/>
      <c r="E724" s="62"/>
      <c r="F724" s="62"/>
    </row>
    <row r="725" spans="1:6" ht="15">
      <c r="A725" s="62"/>
      <c r="B725" s="62"/>
      <c r="C725" s="62"/>
      <c r="D725" s="62"/>
      <c r="E725" s="62"/>
      <c r="F725" s="62"/>
    </row>
    <row r="726" spans="1:6" ht="15">
      <c r="A726" s="62"/>
      <c r="B726" s="62"/>
      <c r="C726" s="62"/>
      <c r="D726" s="62"/>
      <c r="E726" s="62"/>
      <c r="F726" s="62"/>
    </row>
    <row r="727" spans="1:6" ht="15">
      <c r="A727" s="62"/>
      <c r="B727" s="62"/>
      <c r="C727" s="62"/>
      <c r="D727" s="62"/>
      <c r="E727" s="62"/>
      <c r="F727" s="62"/>
    </row>
    <row r="728" spans="1:6" ht="15">
      <c r="A728" s="62"/>
      <c r="B728" s="62"/>
      <c r="C728" s="62"/>
      <c r="D728" s="62"/>
      <c r="E728" s="62"/>
      <c r="F728" s="62"/>
    </row>
    <row r="729" spans="1:6" ht="15">
      <c r="A729" s="62"/>
      <c r="B729" s="62"/>
      <c r="C729" s="62"/>
      <c r="D729" s="62"/>
      <c r="E729" s="62"/>
      <c r="F729" s="62"/>
    </row>
    <row r="730" spans="1:6" ht="15">
      <c r="A730" s="62"/>
      <c r="B730" s="62"/>
      <c r="C730" s="62"/>
      <c r="D730" s="62"/>
      <c r="E730" s="62"/>
      <c r="F730" s="62"/>
    </row>
    <row r="731" spans="1:6" ht="15">
      <c r="A731" s="62"/>
      <c r="B731" s="62"/>
      <c r="C731" s="62"/>
      <c r="D731" s="62"/>
      <c r="E731" s="62"/>
      <c r="F731" s="62"/>
    </row>
    <row r="732" spans="1:6" ht="15">
      <c r="A732" s="62"/>
      <c r="B732" s="62"/>
      <c r="C732" s="62"/>
      <c r="D732" s="62"/>
      <c r="E732" s="62"/>
      <c r="F732" s="62"/>
    </row>
    <row r="733" spans="1:6" ht="15">
      <c r="A733" s="62"/>
      <c r="B733" s="62"/>
      <c r="C733" s="62"/>
      <c r="D733" s="62"/>
      <c r="E733" s="62"/>
      <c r="F733" s="62"/>
    </row>
    <row r="734" spans="1:6" ht="15">
      <c r="A734" s="62"/>
      <c r="B734" s="62"/>
      <c r="C734" s="62"/>
      <c r="D734" s="62"/>
      <c r="E734" s="62"/>
      <c r="F734" s="62"/>
    </row>
    <row r="735" spans="1:6" ht="15">
      <c r="A735" s="62"/>
      <c r="B735" s="62"/>
      <c r="C735" s="62"/>
      <c r="D735" s="62"/>
      <c r="E735" s="62"/>
      <c r="F735" s="62"/>
    </row>
    <row r="736" spans="1:6" ht="15">
      <c r="A736" s="62"/>
      <c r="B736" s="62"/>
      <c r="C736" s="62"/>
      <c r="D736" s="62"/>
      <c r="E736" s="62"/>
      <c r="F736" s="62"/>
    </row>
    <row r="737" spans="1:6" ht="15">
      <c r="A737" s="62"/>
      <c r="B737" s="62"/>
      <c r="C737" s="62"/>
      <c r="D737" s="62"/>
      <c r="E737" s="62"/>
      <c r="F737" s="62"/>
    </row>
    <row r="738" spans="1:6" ht="15">
      <c r="A738" s="62"/>
      <c r="B738" s="62"/>
      <c r="C738" s="62"/>
      <c r="D738" s="62"/>
      <c r="E738" s="62"/>
      <c r="F738" s="62"/>
    </row>
    <row r="739" spans="1:6" ht="15">
      <c r="A739" s="62"/>
      <c r="B739" s="62"/>
      <c r="C739" s="62"/>
      <c r="D739" s="62"/>
      <c r="E739" s="62"/>
      <c r="F739" s="62"/>
    </row>
    <row r="740" spans="1:6" ht="15">
      <c r="A740" s="62"/>
      <c r="B740" s="62"/>
      <c r="C740" s="62"/>
      <c r="D740" s="62"/>
      <c r="E740" s="62"/>
      <c r="F740" s="62"/>
    </row>
    <row r="741" spans="1:6" ht="15">
      <c r="A741" s="62"/>
      <c r="B741" s="62"/>
      <c r="C741" s="62"/>
      <c r="D741" s="62"/>
      <c r="E741" s="62"/>
      <c r="F741" s="62"/>
    </row>
    <row r="742" spans="1:6" ht="15">
      <c r="A742" s="62"/>
      <c r="B742" s="62"/>
      <c r="C742" s="62"/>
      <c r="D742" s="62"/>
      <c r="E742" s="62"/>
      <c r="F742" s="62"/>
    </row>
    <row r="743" spans="1:6" ht="15">
      <c r="A743" s="62"/>
      <c r="B743" s="62"/>
      <c r="C743" s="62"/>
      <c r="D743" s="62"/>
      <c r="E743" s="62"/>
      <c r="F743" s="62"/>
    </row>
    <row r="744" spans="1:6" ht="15">
      <c r="A744" s="62"/>
      <c r="B744" s="62"/>
      <c r="C744" s="62"/>
      <c r="D744" s="62"/>
      <c r="E744" s="62"/>
      <c r="F744" s="62"/>
    </row>
    <row r="745" spans="1:6" ht="15">
      <c r="A745" s="62"/>
      <c r="B745" s="62"/>
      <c r="C745" s="62"/>
      <c r="D745" s="62"/>
      <c r="E745" s="62"/>
      <c r="F745" s="62"/>
    </row>
    <row r="746" spans="1:6" ht="15">
      <c r="A746" s="62"/>
      <c r="B746" s="62"/>
      <c r="C746" s="62"/>
      <c r="D746" s="62"/>
      <c r="E746" s="62"/>
      <c r="F746" s="62"/>
    </row>
    <row r="747" spans="1:6" ht="15">
      <c r="A747" s="62"/>
      <c r="B747" s="62"/>
      <c r="C747" s="62"/>
      <c r="D747" s="62"/>
      <c r="E747" s="62"/>
      <c r="F747" s="62"/>
    </row>
    <row r="748" spans="1:6" ht="15">
      <c r="A748" s="62"/>
      <c r="B748" s="62"/>
      <c r="C748" s="62"/>
      <c r="D748" s="62"/>
      <c r="E748" s="62"/>
      <c r="F748" s="62"/>
    </row>
    <row r="749" spans="1:6" ht="15">
      <c r="A749" s="62"/>
      <c r="B749" s="62"/>
      <c r="C749" s="62"/>
      <c r="D749" s="62"/>
      <c r="E749" s="62"/>
      <c r="F749" s="62"/>
    </row>
    <row r="750" spans="1:6" ht="15">
      <c r="A750" s="62"/>
      <c r="B750" s="62"/>
      <c r="C750" s="62"/>
      <c r="D750" s="62"/>
      <c r="E750" s="62"/>
      <c r="F750" s="62"/>
    </row>
    <row r="751" spans="1:6" ht="15">
      <c r="A751" s="62"/>
      <c r="B751" s="62"/>
      <c r="C751" s="62"/>
      <c r="D751" s="62"/>
      <c r="E751" s="62"/>
      <c r="F751" s="62"/>
    </row>
    <row r="752" spans="1:6" ht="15">
      <c r="A752" s="62"/>
      <c r="B752" s="62"/>
      <c r="C752" s="62"/>
      <c r="D752" s="62"/>
      <c r="E752" s="62"/>
      <c r="F752" s="62"/>
    </row>
    <row r="753" spans="1:6" ht="15">
      <c r="A753" s="62"/>
      <c r="B753" s="62"/>
      <c r="C753" s="62"/>
      <c r="D753" s="62"/>
      <c r="E753" s="62"/>
      <c r="F753" s="62"/>
    </row>
    <row r="754" spans="1:6" ht="15">
      <c r="A754" s="62"/>
      <c r="B754" s="62"/>
      <c r="C754" s="62"/>
      <c r="D754" s="62"/>
      <c r="E754" s="62"/>
      <c r="F754" s="62"/>
    </row>
    <row r="755" spans="1:6" ht="15">
      <c r="A755" s="62"/>
      <c r="B755" s="62"/>
      <c r="C755" s="62"/>
      <c r="D755" s="62"/>
      <c r="E755" s="62"/>
      <c r="F755" s="62"/>
    </row>
    <row r="756" spans="1:6" ht="15">
      <c r="A756" s="62"/>
      <c r="B756" s="62"/>
      <c r="C756" s="62"/>
      <c r="D756" s="62"/>
      <c r="E756" s="62"/>
      <c r="F756" s="62"/>
    </row>
    <row r="757" spans="1:6" ht="15">
      <c r="A757" s="62"/>
      <c r="B757" s="62"/>
      <c r="C757" s="62"/>
      <c r="D757" s="62"/>
      <c r="E757" s="62"/>
      <c r="F757" s="62"/>
    </row>
    <row r="758" spans="1:6" ht="15">
      <c r="A758" s="62"/>
      <c r="B758" s="62"/>
      <c r="C758" s="62"/>
      <c r="D758" s="62"/>
      <c r="E758" s="62"/>
      <c r="F758" s="62"/>
    </row>
    <row r="759" spans="1:6" ht="15">
      <c r="A759" s="62"/>
      <c r="B759" s="62"/>
      <c r="C759" s="62"/>
      <c r="D759" s="62"/>
      <c r="E759" s="62"/>
      <c r="F759" s="62"/>
    </row>
    <row r="760" spans="1:6" ht="15">
      <c r="A760" s="62"/>
      <c r="B760" s="62"/>
      <c r="C760" s="62"/>
      <c r="D760" s="62"/>
      <c r="E760" s="62"/>
      <c r="F760" s="62"/>
    </row>
    <row r="761" spans="1:6" ht="15">
      <c r="A761" s="62"/>
      <c r="B761" s="62"/>
      <c r="C761" s="62"/>
      <c r="D761" s="62"/>
      <c r="E761" s="62"/>
      <c r="F761" s="62"/>
    </row>
    <row r="762" spans="1:6" ht="15">
      <c r="A762" s="62"/>
      <c r="B762" s="62"/>
      <c r="C762" s="62"/>
      <c r="D762" s="62"/>
      <c r="E762" s="62"/>
      <c r="F762" s="62"/>
    </row>
    <row r="763" spans="1:6" ht="15">
      <c r="A763" s="62"/>
      <c r="B763" s="62"/>
      <c r="C763" s="62"/>
      <c r="D763" s="62"/>
      <c r="E763" s="62"/>
      <c r="F763" s="62"/>
    </row>
    <row r="764" spans="1:6" ht="15">
      <c r="A764" s="62"/>
      <c r="B764" s="62"/>
      <c r="C764" s="62"/>
      <c r="D764" s="62"/>
      <c r="E764" s="62"/>
      <c r="F764" s="62"/>
    </row>
    <row r="765" spans="1:6" ht="15">
      <c r="A765" s="62"/>
      <c r="B765" s="62"/>
      <c r="C765" s="62"/>
      <c r="D765" s="62"/>
      <c r="E765" s="62"/>
      <c r="F765" s="62"/>
    </row>
    <row r="766" spans="1:6" ht="15">
      <c r="A766" s="62"/>
      <c r="B766" s="62"/>
      <c r="C766" s="62"/>
      <c r="D766" s="62"/>
      <c r="E766" s="62"/>
      <c r="F766" s="62"/>
    </row>
    <row r="767" spans="1:6" ht="15">
      <c r="A767" s="62"/>
      <c r="B767" s="62"/>
      <c r="C767" s="62"/>
      <c r="D767" s="62"/>
      <c r="E767" s="62"/>
      <c r="F767" s="62"/>
    </row>
    <row r="768" spans="1:6" ht="15">
      <c r="A768" s="62"/>
      <c r="B768" s="62"/>
      <c r="C768" s="62"/>
      <c r="D768" s="62"/>
      <c r="E768" s="62"/>
      <c r="F768" s="62"/>
    </row>
    <row r="769" spans="1:6" ht="15">
      <c r="A769" s="62"/>
      <c r="B769" s="62"/>
      <c r="C769" s="62"/>
      <c r="D769" s="62"/>
      <c r="E769" s="62"/>
      <c r="F769" s="62"/>
    </row>
    <row r="770" spans="1:6" ht="15">
      <c r="A770" s="62"/>
      <c r="B770" s="62"/>
      <c r="C770" s="62"/>
      <c r="D770" s="62"/>
      <c r="E770" s="62"/>
      <c r="F770" s="62"/>
    </row>
    <row r="771" spans="1:6" ht="15">
      <c r="A771" s="62"/>
      <c r="B771" s="62"/>
      <c r="C771" s="62"/>
      <c r="D771" s="62"/>
      <c r="E771" s="62"/>
      <c r="F771" s="62"/>
    </row>
    <row r="772" spans="1:6" ht="15">
      <c r="A772" s="62"/>
      <c r="B772" s="62"/>
      <c r="C772" s="62"/>
      <c r="D772" s="62"/>
      <c r="E772" s="62"/>
      <c r="F772" s="62"/>
    </row>
    <row r="773" spans="1:6" ht="15">
      <c r="A773" s="62"/>
      <c r="B773" s="62"/>
      <c r="C773" s="62"/>
      <c r="D773" s="62"/>
      <c r="E773" s="62"/>
      <c r="F773" s="62"/>
    </row>
    <row r="774" spans="1:6" ht="15">
      <c r="A774" s="62"/>
      <c r="B774" s="62"/>
      <c r="C774" s="62"/>
      <c r="D774" s="62"/>
      <c r="E774" s="62"/>
      <c r="F774" s="62"/>
    </row>
    <row r="775" spans="1:6" ht="15">
      <c r="A775" s="62"/>
      <c r="B775" s="62"/>
      <c r="C775" s="62"/>
      <c r="D775" s="62"/>
      <c r="E775" s="62"/>
      <c r="F775" s="62"/>
    </row>
    <row r="776" spans="1:6" ht="15">
      <c r="A776" s="62"/>
      <c r="B776" s="62"/>
      <c r="C776" s="62"/>
      <c r="D776" s="62"/>
      <c r="E776" s="62"/>
      <c r="F776" s="62"/>
    </row>
    <row r="777" spans="1:6" ht="15">
      <c r="A777" s="62"/>
      <c r="B777" s="62"/>
      <c r="C777" s="62"/>
      <c r="D777" s="62"/>
      <c r="E777" s="62"/>
      <c r="F777" s="62"/>
    </row>
    <row r="778" spans="1:6" ht="15">
      <c r="A778" s="62"/>
      <c r="B778" s="62"/>
      <c r="C778" s="62"/>
      <c r="D778" s="62"/>
      <c r="E778" s="62"/>
      <c r="F778" s="62"/>
    </row>
    <row r="779" spans="1:6" ht="15">
      <c r="A779" s="62"/>
      <c r="B779" s="62"/>
      <c r="C779" s="62"/>
      <c r="D779" s="62"/>
      <c r="E779" s="62"/>
      <c r="F779" s="62"/>
    </row>
    <row r="780" spans="1:6" ht="15">
      <c r="A780" s="62"/>
      <c r="B780" s="62"/>
      <c r="C780" s="62"/>
      <c r="D780" s="62"/>
      <c r="E780" s="62"/>
      <c r="F780" s="62"/>
    </row>
    <row r="781" spans="1:6" ht="15">
      <c r="A781" s="62"/>
      <c r="B781" s="62"/>
      <c r="C781" s="62"/>
      <c r="D781" s="62"/>
      <c r="E781" s="62"/>
      <c r="F781" s="62"/>
    </row>
    <row r="782" spans="1:6" ht="15">
      <c r="A782" s="62"/>
      <c r="B782" s="62"/>
      <c r="C782" s="62"/>
      <c r="D782" s="62"/>
      <c r="E782" s="62"/>
      <c r="F782" s="62"/>
    </row>
    <row r="783" spans="1:6" ht="15">
      <c r="A783" s="62"/>
      <c r="B783" s="62"/>
      <c r="C783" s="62"/>
      <c r="D783" s="62"/>
      <c r="E783" s="62"/>
      <c r="F783" s="62"/>
    </row>
    <row r="784" spans="1:6" ht="15">
      <c r="A784" s="62"/>
      <c r="B784" s="62"/>
      <c r="C784" s="62"/>
      <c r="D784" s="62"/>
      <c r="E784" s="62"/>
      <c r="F784" s="62"/>
    </row>
    <row r="785" spans="1:6" ht="15">
      <c r="A785" s="62"/>
      <c r="B785" s="62"/>
      <c r="C785" s="62"/>
      <c r="D785" s="62"/>
      <c r="E785" s="62"/>
      <c r="F785" s="62"/>
    </row>
    <row r="786" spans="1:6" ht="15">
      <c r="A786" s="62"/>
      <c r="B786" s="62"/>
      <c r="C786" s="62"/>
      <c r="D786" s="62"/>
      <c r="E786" s="62"/>
      <c r="F786" s="62"/>
    </row>
    <row r="787" spans="1:6" ht="15">
      <c r="A787" s="62"/>
      <c r="B787" s="62"/>
      <c r="C787" s="62"/>
      <c r="D787" s="62"/>
      <c r="E787" s="62"/>
      <c r="F787" s="62"/>
    </row>
    <row r="788" spans="1:6" ht="15">
      <c r="A788" s="62"/>
      <c r="B788" s="62"/>
      <c r="C788" s="62"/>
      <c r="D788" s="62"/>
      <c r="E788" s="62"/>
      <c r="F788" s="62"/>
    </row>
    <row r="789" spans="1:6" ht="15">
      <c r="A789" s="62"/>
      <c r="B789" s="62"/>
      <c r="C789" s="62"/>
      <c r="D789" s="62"/>
      <c r="E789" s="62"/>
      <c r="F789" s="62"/>
    </row>
    <row r="790" spans="1:6" ht="15">
      <c r="A790" s="62"/>
      <c r="B790" s="62"/>
      <c r="C790" s="62"/>
      <c r="D790" s="62"/>
      <c r="E790" s="62"/>
      <c r="F790" s="62"/>
    </row>
    <row r="791" spans="1:6" ht="15">
      <c r="A791" s="62"/>
      <c r="B791" s="62"/>
      <c r="C791" s="62"/>
      <c r="D791" s="62"/>
      <c r="E791" s="62"/>
      <c r="F791" s="62"/>
    </row>
    <row r="792" spans="1:6" ht="15">
      <c r="A792" s="62"/>
      <c r="B792" s="62"/>
      <c r="C792" s="62"/>
      <c r="D792" s="62"/>
      <c r="E792" s="62"/>
      <c r="F792" s="62"/>
    </row>
    <row r="793" spans="1:6" ht="15">
      <c r="A793" s="62"/>
      <c r="B793" s="62"/>
      <c r="C793" s="62"/>
      <c r="D793" s="62"/>
      <c r="E793" s="62"/>
      <c r="F793" s="62"/>
    </row>
    <row r="794" spans="1:6" ht="15">
      <c r="A794" s="62"/>
      <c r="B794" s="62"/>
      <c r="C794" s="62"/>
      <c r="D794" s="62"/>
      <c r="E794" s="62"/>
      <c r="F794" s="62"/>
    </row>
    <row r="795" spans="1:6" ht="15">
      <c r="A795" s="62"/>
      <c r="B795" s="62"/>
      <c r="C795" s="62"/>
      <c r="D795" s="62"/>
      <c r="E795" s="62"/>
      <c r="F795" s="62"/>
    </row>
    <row r="796" spans="1:6" ht="15">
      <c r="A796" s="62"/>
      <c r="B796" s="62"/>
      <c r="C796" s="62"/>
      <c r="D796" s="62"/>
      <c r="E796" s="62"/>
      <c r="F796" s="62"/>
    </row>
    <row r="797" spans="1:6" ht="15">
      <c r="A797" s="62"/>
      <c r="B797" s="62"/>
      <c r="C797" s="62"/>
      <c r="D797" s="62"/>
      <c r="E797" s="62"/>
      <c r="F797" s="62"/>
    </row>
    <row r="798" spans="1:6" ht="15">
      <c r="A798" s="62"/>
      <c r="B798" s="62"/>
      <c r="C798" s="62"/>
      <c r="D798" s="62"/>
      <c r="E798" s="62"/>
      <c r="F798" s="62"/>
    </row>
    <row r="799" spans="1:6" ht="15">
      <c r="A799" s="62"/>
      <c r="B799" s="62"/>
      <c r="C799" s="62"/>
      <c r="D799" s="62"/>
      <c r="E799" s="62"/>
      <c r="F799" s="62"/>
    </row>
    <row r="800" spans="1:6" ht="15">
      <c r="A800" s="62"/>
      <c r="B800" s="62"/>
      <c r="C800" s="62"/>
      <c r="D800" s="62"/>
      <c r="E800" s="62"/>
      <c r="F800" s="62"/>
    </row>
    <row r="801" spans="1:6" ht="15">
      <c r="A801" s="62"/>
      <c r="B801" s="62"/>
      <c r="C801" s="62"/>
      <c r="D801" s="62"/>
      <c r="E801" s="62"/>
      <c r="F801" s="62"/>
    </row>
    <row r="802" spans="1:6" ht="15">
      <c r="A802" s="62"/>
      <c r="B802" s="62"/>
      <c r="C802" s="62"/>
      <c r="D802" s="62"/>
      <c r="E802" s="62"/>
      <c r="F802" s="62"/>
    </row>
    <row r="803" spans="1:6" ht="15">
      <c r="A803" s="62"/>
      <c r="B803" s="62"/>
      <c r="C803" s="62"/>
      <c r="D803" s="62"/>
      <c r="E803" s="62"/>
      <c r="F803" s="62"/>
    </row>
    <row r="804" spans="1:6" ht="15">
      <c r="A804" s="62"/>
      <c r="B804" s="62"/>
      <c r="C804" s="62"/>
      <c r="D804" s="62"/>
      <c r="E804" s="62"/>
      <c r="F804" s="62"/>
    </row>
    <row r="805" spans="1:6" ht="15">
      <c r="A805" s="62"/>
      <c r="B805" s="62"/>
      <c r="C805" s="62"/>
      <c r="D805" s="62"/>
      <c r="E805" s="62"/>
      <c r="F805" s="62"/>
    </row>
    <row r="806" spans="1:6" ht="15">
      <c r="A806" s="62"/>
      <c r="B806" s="62"/>
      <c r="C806" s="62"/>
      <c r="D806" s="62"/>
      <c r="E806" s="62"/>
      <c r="F806" s="62"/>
    </row>
    <row r="807" spans="1:6" ht="15">
      <c r="A807" s="62"/>
      <c r="B807" s="62"/>
      <c r="C807" s="62"/>
      <c r="D807" s="62"/>
      <c r="E807" s="62"/>
      <c r="F807" s="62"/>
    </row>
    <row r="808" spans="1:6" ht="15">
      <c r="A808" s="62"/>
      <c r="B808" s="62"/>
      <c r="C808" s="62"/>
      <c r="D808" s="62"/>
      <c r="E808" s="62"/>
      <c r="F808" s="62"/>
    </row>
    <row r="809" spans="1:6" ht="15">
      <c r="A809" s="62"/>
      <c r="B809" s="62"/>
      <c r="C809" s="62"/>
      <c r="D809" s="62"/>
      <c r="E809" s="62"/>
      <c r="F809" s="62"/>
    </row>
    <row r="810" spans="1:6" ht="15">
      <c r="A810" s="62"/>
      <c r="B810" s="62"/>
      <c r="C810" s="62"/>
      <c r="D810" s="62"/>
      <c r="E810" s="62"/>
      <c r="F810" s="62"/>
    </row>
    <row r="811" spans="1:6" ht="15">
      <c r="A811" s="62"/>
      <c r="B811" s="62"/>
      <c r="C811" s="62"/>
      <c r="D811" s="62"/>
      <c r="E811" s="62"/>
      <c r="F811" s="62"/>
    </row>
    <row r="812" spans="1:6" ht="15">
      <c r="A812" s="62"/>
      <c r="B812" s="62"/>
      <c r="C812" s="62"/>
      <c r="D812" s="62"/>
      <c r="E812" s="62"/>
      <c r="F812" s="62"/>
    </row>
    <row r="813" spans="1:6" ht="15">
      <c r="A813" s="62"/>
      <c r="B813" s="62"/>
      <c r="C813" s="62"/>
      <c r="D813" s="62"/>
      <c r="E813" s="62"/>
      <c r="F813" s="62"/>
    </row>
    <row r="814" spans="1:6" ht="15">
      <c r="A814" s="62"/>
      <c r="B814" s="62"/>
      <c r="C814" s="62"/>
      <c r="D814" s="62"/>
      <c r="E814" s="62"/>
      <c r="F814" s="62"/>
    </row>
    <row r="815" spans="1:6" ht="15">
      <c r="A815" s="62"/>
      <c r="B815" s="62"/>
      <c r="C815" s="62"/>
      <c r="D815" s="62"/>
      <c r="E815" s="62"/>
      <c r="F815" s="62"/>
    </row>
    <row r="816" spans="1:6" ht="15">
      <c r="A816" s="62"/>
      <c r="B816" s="62"/>
      <c r="C816" s="62"/>
      <c r="D816" s="62"/>
      <c r="E816" s="62"/>
      <c r="F816" s="62"/>
    </row>
    <row r="817" spans="1:6" ht="15">
      <c r="A817" s="62"/>
      <c r="B817" s="62"/>
      <c r="C817" s="62"/>
      <c r="D817" s="62"/>
      <c r="E817" s="62"/>
      <c r="F817" s="62"/>
    </row>
    <row r="818" spans="1:6" ht="15">
      <c r="A818" s="62"/>
      <c r="B818" s="62"/>
      <c r="C818" s="62"/>
      <c r="D818" s="62"/>
      <c r="E818" s="62"/>
      <c r="F818" s="62"/>
    </row>
    <row r="819" spans="1:6" ht="15">
      <c r="A819" s="62"/>
      <c r="B819" s="62"/>
      <c r="C819" s="62"/>
      <c r="D819" s="62"/>
      <c r="E819" s="62"/>
      <c r="F819" s="62"/>
    </row>
    <row r="820" spans="1:6" ht="15">
      <c r="A820" s="62"/>
      <c r="B820" s="62"/>
      <c r="C820" s="62"/>
      <c r="D820" s="62"/>
      <c r="E820" s="62"/>
      <c r="F820" s="62"/>
    </row>
    <row r="821" spans="1:6" ht="15">
      <c r="A821" s="62"/>
      <c r="B821" s="62"/>
      <c r="C821" s="62"/>
      <c r="D821" s="62"/>
      <c r="E821" s="62"/>
      <c r="F821" s="62"/>
    </row>
    <row r="822" spans="1:6" ht="15">
      <c r="A822" s="62"/>
      <c r="B822" s="62"/>
      <c r="C822" s="62"/>
      <c r="D822" s="62"/>
      <c r="E822" s="62"/>
      <c r="F822" s="62"/>
    </row>
    <row r="823" spans="1:6" ht="15">
      <c r="A823" s="62"/>
      <c r="B823" s="62"/>
      <c r="C823" s="62"/>
      <c r="D823" s="62"/>
      <c r="E823" s="62"/>
      <c r="F823" s="62"/>
    </row>
    <row r="824" spans="1:6" ht="15">
      <c r="A824" s="62"/>
      <c r="B824" s="62"/>
      <c r="C824" s="62"/>
      <c r="D824" s="62"/>
      <c r="E824" s="62"/>
      <c r="F824" s="62"/>
    </row>
    <row r="825" spans="1:6" ht="15">
      <c r="A825" s="62"/>
      <c r="B825" s="62"/>
      <c r="C825" s="62"/>
      <c r="D825" s="62"/>
      <c r="E825" s="62"/>
      <c r="F825" s="62"/>
    </row>
    <row r="826" spans="1:6" ht="15">
      <c r="A826" s="62"/>
      <c r="B826" s="62"/>
      <c r="C826" s="62"/>
      <c r="D826" s="62"/>
      <c r="E826" s="62"/>
      <c r="F826" s="62"/>
    </row>
    <row r="827" spans="1:6" ht="15">
      <c r="A827" s="62"/>
      <c r="B827" s="62"/>
      <c r="C827" s="62"/>
      <c r="D827" s="62"/>
      <c r="E827" s="62"/>
      <c r="F827" s="62"/>
    </row>
    <row r="828" spans="1:6" ht="15">
      <c r="A828" s="62"/>
      <c r="B828" s="62"/>
      <c r="C828" s="62"/>
      <c r="D828" s="62"/>
      <c r="E828" s="62"/>
      <c r="F828" s="62"/>
    </row>
    <row r="829" spans="1:6" ht="15">
      <c r="A829" s="62"/>
      <c r="B829" s="62"/>
      <c r="C829" s="62"/>
      <c r="D829" s="62"/>
      <c r="E829" s="62"/>
      <c r="F829" s="62"/>
    </row>
    <row r="830" spans="1:6" ht="15">
      <c r="A830" s="62"/>
      <c r="B830" s="62"/>
      <c r="C830" s="62"/>
      <c r="D830" s="62"/>
      <c r="E830" s="62"/>
      <c r="F830" s="62"/>
    </row>
    <row r="831" spans="1:6" ht="15">
      <c r="A831" s="62"/>
      <c r="B831" s="62"/>
      <c r="C831" s="62"/>
      <c r="D831" s="62"/>
      <c r="E831" s="62"/>
      <c r="F831" s="62"/>
    </row>
    <row r="832" spans="1:6" ht="15">
      <c r="A832" s="62"/>
      <c r="B832" s="62"/>
      <c r="C832" s="62"/>
      <c r="D832" s="62"/>
      <c r="E832" s="62"/>
      <c r="F832" s="62"/>
    </row>
    <row r="833" spans="1:6" ht="15">
      <c r="A833" s="62"/>
      <c r="B833" s="62"/>
      <c r="C833" s="62"/>
      <c r="D833" s="62"/>
      <c r="E833" s="62"/>
      <c r="F833" s="62"/>
    </row>
    <row r="834" spans="1:6" ht="15">
      <c r="A834" s="62"/>
      <c r="B834" s="62"/>
      <c r="C834" s="62"/>
      <c r="D834" s="62"/>
      <c r="E834" s="62"/>
      <c r="F834" s="62"/>
    </row>
    <row r="835" spans="1:6" ht="15">
      <c r="A835" s="62"/>
      <c r="B835" s="62"/>
      <c r="C835" s="62"/>
      <c r="D835" s="62"/>
      <c r="E835" s="62"/>
      <c r="F835" s="62"/>
    </row>
    <row r="836" spans="1:6" ht="15">
      <c r="A836" s="62"/>
      <c r="B836" s="62"/>
      <c r="C836" s="62"/>
      <c r="D836" s="62"/>
      <c r="E836" s="62"/>
      <c r="F836" s="62"/>
    </row>
    <row r="837" spans="1:6" ht="15">
      <c r="A837" s="62"/>
      <c r="B837" s="62"/>
      <c r="C837" s="62"/>
      <c r="D837" s="62"/>
      <c r="E837" s="62"/>
      <c r="F837" s="62"/>
    </row>
    <row r="838" spans="1:6" ht="15">
      <c r="A838" s="62"/>
      <c r="B838" s="62"/>
      <c r="C838" s="62"/>
      <c r="D838" s="62"/>
      <c r="E838" s="62"/>
      <c r="F838" s="62"/>
    </row>
    <row r="839" spans="1:6" ht="15">
      <c r="A839" s="62"/>
      <c r="B839" s="62"/>
      <c r="C839" s="62"/>
      <c r="D839" s="62"/>
      <c r="E839" s="62"/>
      <c r="F839" s="62"/>
    </row>
    <row r="840" spans="1:6" ht="15">
      <c r="A840" s="62"/>
      <c r="B840" s="62"/>
      <c r="C840" s="62"/>
      <c r="D840" s="62"/>
      <c r="E840" s="62"/>
      <c r="F840" s="62"/>
    </row>
    <row r="841" spans="1:6" ht="15">
      <c r="A841" s="62"/>
      <c r="B841" s="62"/>
      <c r="C841" s="62"/>
      <c r="D841" s="62"/>
      <c r="E841" s="62"/>
      <c r="F841" s="62"/>
    </row>
    <row r="842" spans="1:6" ht="15">
      <c r="A842" s="62"/>
      <c r="B842" s="62"/>
      <c r="C842" s="62"/>
      <c r="D842" s="62"/>
      <c r="E842" s="62"/>
      <c r="F842" s="62"/>
    </row>
    <row r="843" spans="1:6" ht="15">
      <c r="A843" s="62"/>
      <c r="B843" s="62"/>
      <c r="C843" s="62"/>
      <c r="D843" s="62"/>
      <c r="E843" s="62"/>
      <c r="F843" s="62"/>
    </row>
    <row r="844" spans="1:6" ht="15">
      <c r="A844" s="62"/>
      <c r="B844" s="62"/>
      <c r="C844" s="62"/>
      <c r="D844" s="62"/>
      <c r="E844" s="62"/>
      <c r="F844" s="62"/>
    </row>
    <row r="845" spans="1:6" ht="15">
      <c r="A845" s="62"/>
      <c r="B845" s="62"/>
      <c r="C845" s="62"/>
      <c r="D845" s="62"/>
      <c r="E845" s="62"/>
      <c r="F845" s="62"/>
    </row>
    <row r="846" spans="1:6" ht="15">
      <c r="A846" s="62"/>
      <c r="B846" s="62"/>
      <c r="C846" s="62"/>
      <c r="D846" s="62"/>
      <c r="E846" s="62"/>
      <c r="F846" s="62"/>
    </row>
    <row r="847" spans="1:6" ht="15">
      <c r="A847" s="62"/>
      <c r="B847" s="62"/>
      <c r="C847" s="62"/>
      <c r="D847" s="62"/>
      <c r="E847" s="62"/>
      <c r="F847" s="62"/>
    </row>
    <row r="848" spans="1:6" ht="15">
      <c r="A848" s="62"/>
      <c r="B848" s="62"/>
      <c r="C848" s="62"/>
      <c r="D848" s="62"/>
      <c r="E848" s="62"/>
      <c r="F848" s="62"/>
    </row>
    <row r="849" spans="1:6" ht="15">
      <c r="A849" s="62"/>
      <c r="B849" s="62"/>
      <c r="C849" s="62"/>
      <c r="D849" s="62"/>
      <c r="E849" s="62"/>
      <c r="F849" s="62"/>
    </row>
    <row r="850" spans="1:6" ht="15">
      <c r="A850" s="62"/>
      <c r="B850" s="62"/>
      <c r="C850" s="62"/>
      <c r="D850" s="62"/>
      <c r="E850" s="62"/>
      <c r="F850" s="62"/>
    </row>
    <row r="851" spans="1:6" ht="15">
      <c r="A851" s="62"/>
      <c r="B851" s="62"/>
      <c r="C851" s="62"/>
      <c r="D851" s="62"/>
      <c r="E851" s="62"/>
      <c r="F851" s="62"/>
    </row>
    <row r="852" spans="1:6" ht="15">
      <c r="A852" s="62"/>
      <c r="B852" s="62"/>
      <c r="C852" s="62"/>
      <c r="D852" s="62"/>
      <c r="E852" s="62"/>
      <c r="F852" s="62"/>
    </row>
    <row r="853" spans="1:6" ht="15">
      <c r="A853" s="62"/>
      <c r="B853" s="62"/>
      <c r="C853" s="62"/>
      <c r="D853" s="62"/>
      <c r="E853" s="62"/>
      <c r="F853" s="62"/>
    </row>
    <row r="854" spans="1:6" ht="15">
      <c r="A854" s="62"/>
      <c r="B854" s="62"/>
      <c r="C854" s="62"/>
      <c r="D854" s="62"/>
      <c r="E854" s="62"/>
      <c r="F854" s="62"/>
    </row>
    <row r="855" spans="1:6" ht="15">
      <c r="A855" s="62"/>
      <c r="B855" s="62"/>
      <c r="C855" s="62"/>
      <c r="D855" s="62"/>
      <c r="E855" s="62"/>
      <c r="F855" s="62"/>
    </row>
    <row r="856" spans="1:6" ht="15">
      <c r="A856" s="62"/>
      <c r="B856" s="62"/>
      <c r="C856" s="62"/>
      <c r="D856" s="62"/>
      <c r="E856" s="62"/>
      <c r="F856" s="62"/>
    </row>
    <row r="857" spans="1:6" ht="15">
      <c r="A857" s="62"/>
      <c r="B857" s="62"/>
      <c r="C857" s="62"/>
      <c r="D857" s="62"/>
      <c r="E857" s="62"/>
      <c r="F857" s="62"/>
    </row>
    <row r="858" spans="1:6" ht="15">
      <c r="A858" s="62"/>
      <c r="B858" s="62"/>
      <c r="C858" s="62"/>
      <c r="D858" s="62"/>
      <c r="E858" s="62"/>
      <c r="F858" s="62"/>
    </row>
    <row r="859" spans="1:6" ht="15">
      <c r="A859" s="62"/>
      <c r="B859" s="62"/>
      <c r="C859" s="62"/>
      <c r="D859" s="62"/>
      <c r="E859" s="62"/>
      <c r="F859" s="62"/>
    </row>
    <row r="860" spans="1:6" ht="15">
      <c r="A860" s="62"/>
      <c r="B860" s="62"/>
      <c r="C860" s="62"/>
      <c r="D860" s="62"/>
      <c r="E860" s="62"/>
      <c r="F860" s="62"/>
    </row>
    <row r="861" spans="1:6" ht="15">
      <c r="A861" s="62"/>
      <c r="B861" s="62"/>
      <c r="C861" s="62"/>
      <c r="D861" s="62"/>
      <c r="E861" s="62"/>
      <c r="F861" s="62"/>
    </row>
    <row r="862" spans="1:6" ht="15">
      <c r="A862" s="62"/>
      <c r="B862" s="62"/>
      <c r="C862" s="62"/>
      <c r="D862" s="62"/>
      <c r="E862" s="62"/>
      <c r="F862" s="62"/>
    </row>
    <row r="863" spans="1:6" ht="15">
      <c r="A863" s="62"/>
      <c r="B863" s="62"/>
      <c r="C863" s="62"/>
      <c r="D863" s="62"/>
      <c r="E863" s="62"/>
      <c r="F863" s="62"/>
    </row>
    <row r="864" spans="1:6" ht="15">
      <c r="A864" s="62"/>
      <c r="B864" s="62"/>
      <c r="C864" s="62"/>
      <c r="D864" s="62"/>
      <c r="E864" s="62"/>
      <c r="F864" s="62"/>
    </row>
    <row r="865" spans="1:6" ht="15">
      <c r="A865" s="62"/>
      <c r="B865" s="62"/>
      <c r="C865" s="62"/>
      <c r="D865" s="62"/>
      <c r="E865" s="62"/>
      <c r="F865" s="62"/>
    </row>
    <row r="866" spans="1:6" ht="15">
      <c r="A866" s="62"/>
      <c r="B866" s="62"/>
      <c r="C866" s="62"/>
      <c r="D866" s="62"/>
      <c r="E866" s="62"/>
      <c r="F866" s="62"/>
    </row>
    <row r="867" spans="1:6" ht="15">
      <c r="A867" s="62"/>
      <c r="B867" s="62"/>
      <c r="C867" s="62"/>
      <c r="D867" s="62"/>
      <c r="E867" s="62"/>
      <c r="F867" s="62"/>
    </row>
    <row r="868" spans="1:6" ht="15">
      <c r="A868" s="62"/>
      <c r="B868" s="62"/>
      <c r="C868" s="62"/>
      <c r="D868" s="62"/>
      <c r="E868" s="62"/>
      <c r="F868" s="62"/>
    </row>
    <row r="869" spans="1:6" ht="15">
      <c r="A869" s="62"/>
      <c r="B869" s="62"/>
      <c r="C869" s="62"/>
      <c r="D869" s="62"/>
      <c r="E869" s="62"/>
      <c r="F869" s="62"/>
    </row>
    <row r="870" spans="1:6" ht="15">
      <c r="A870" s="62"/>
      <c r="B870" s="62"/>
      <c r="C870" s="62"/>
      <c r="D870" s="62"/>
      <c r="E870" s="62"/>
      <c r="F870" s="62"/>
    </row>
    <row r="871" spans="1:6" ht="15">
      <c r="A871" s="62"/>
      <c r="B871" s="62"/>
      <c r="C871" s="62"/>
      <c r="D871" s="62"/>
      <c r="E871" s="62"/>
      <c r="F871" s="62"/>
    </row>
    <row r="872" spans="1:6" ht="15">
      <c r="A872" s="62"/>
      <c r="B872" s="62"/>
      <c r="C872" s="62"/>
      <c r="D872" s="62"/>
      <c r="E872" s="62"/>
      <c r="F872" s="62"/>
    </row>
    <row r="873" spans="1:6" ht="15">
      <c r="A873" s="62"/>
      <c r="B873" s="62"/>
      <c r="C873" s="62"/>
      <c r="D873" s="62"/>
      <c r="E873" s="62"/>
      <c r="F873" s="62"/>
    </row>
    <row r="874" spans="1:6" ht="15">
      <c r="A874" s="62"/>
      <c r="B874" s="62"/>
      <c r="C874" s="62"/>
      <c r="D874" s="62"/>
      <c r="E874" s="62"/>
      <c r="F874" s="62"/>
    </row>
    <row r="875" spans="1:6" ht="15">
      <c r="A875" s="62"/>
      <c r="B875" s="62"/>
      <c r="C875" s="62"/>
      <c r="D875" s="62"/>
      <c r="E875" s="62"/>
      <c r="F875" s="62"/>
    </row>
    <row r="876" spans="1:6" ht="15">
      <c r="A876" s="62"/>
      <c r="B876" s="62"/>
      <c r="C876" s="62"/>
      <c r="D876" s="62"/>
      <c r="E876" s="62"/>
      <c r="F876" s="62"/>
    </row>
    <row r="877" spans="1:6" ht="15">
      <c r="A877" s="62"/>
      <c r="B877" s="62"/>
      <c r="C877" s="62"/>
      <c r="D877" s="62"/>
      <c r="E877" s="62"/>
      <c r="F877" s="62"/>
    </row>
    <row r="878" spans="1:6" ht="15">
      <c r="A878" s="62"/>
      <c r="B878" s="62"/>
      <c r="C878" s="62"/>
      <c r="D878" s="62"/>
      <c r="E878" s="62"/>
      <c r="F878" s="62"/>
    </row>
    <row r="879" spans="1:6" ht="15">
      <c r="A879" s="62"/>
      <c r="B879" s="62"/>
      <c r="C879" s="62"/>
      <c r="D879" s="62"/>
      <c r="E879" s="62"/>
      <c r="F879" s="62"/>
    </row>
    <row r="880" spans="1:6" ht="15">
      <c r="A880" s="62"/>
      <c r="B880" s="62"/>
      <c r="C880" s="62"/>
      <c r="D880" s="62"/>
      <c r="E880" s="62"/>
      <c r="F880" s="62"/>
    </row>
    <row r="881" spans="1:6" ht="15">
      <c r="A881" s="62"/>
      <c r="B881" s="62"/>
      <c r="C881" s="62"/>
      <c r="D881" s="62"/>
      <c r="E881" s="62"/>
      <c r="F881" s="62"/>
    </row>
    <row r="882" spans="1:6" ht="15">
      <c r="A882" s="62"/>
      <c r="B882" s="62"/>
      <c r="C882" s="62"/>
      <c r="D882" s="62"/>
      <c r="E882" s="62"/>
      <c r="F882" s="62"/>
    </row>
    <row r="883" spans="1:6" ht="15">
      <c r="A883" s="62"/>
      <c r="B883" s="62"/>
      <c r="C883" s="62"/>
      <c r="D883" s="62"/>
      <c r="E883" s="62"/>
      <c r="F883" s="62"/>
    </row>
    <row r="884" spans="1:6" ht="15">
      <c r="A884" s="62"/>
      <c r="B884" s="62"/>
      <c r="C884" s="62"/>
      <c r="D884" s="62"/>
      <c r="E884" s="62"/>
      <c r="F884" s="62"/>
    </row>
    <row r="885" spans="1:6" ht="15">
      <c r="A885" s="62"/>
      <c r="B885" s="62"/>
      <c r="C885" s="62"/>
      <c r="D885" s="62"/>
      <c r="E885" s="62"/>
      <c r="F885" s="62"/>
    </row>
    <row r="886" spans="1:6" ht="15">
      <c r="A886" s="62"/>
      <c r="B886" s="62"/>
      <c r="C886" s="62"/>
      <c r="D886" s="62"/>
      <c r="E886" s="62"/>
      <c r="F886" s="62"/>
    </row>
    <row r="887" spans="1:6" ht="15">
      <c r="A887" s="62"/>
      <c r="B887" s="62"/>
      <c r="C887" s="62"/>
      <c r="D887" s="62"/>
      <c r="E887" s="62"/>
      <c r="F887" s="62"/>
    </row>
    <row r="888" spans="1:6" ht="15">
      <c r="A888" s="62"/>
      <c r="B888" s="62"/>
      <c r="C888" s="62"/>
      <c r="D888" s="62"/>
      <c r="E888" s="62"/>
      <c r="F888" s="62"/>
    </row>
    <row r="889" spans="1:6" ht="15">
      <c r="A889" s="62"/>
      <c r="B889" s="62"/>
      <c r="C889" s="62"/>
      <c r="D889" s="62"/>
      <c r="E889" s="62"/>
      <c r="F889" s="62"/>
    </row>
    <row r="890" spans="1:6" ht="15">
      <c r="A890" s="62"/>
      <c r="B890" s="62"/>
      <c r="C890" s="62"/>
      <c r="D890" s="62"/>
      <c r="E890" s="62"/>
      <c r="F890" s="62"/>
    </row>
    <row r="891" spans="1:6" ht="15">
      <c r="A891" s="62"/>
      <c r="B891" s="62"/>
      <c r="C891" s="62"/>
      <c r="D891" s="62"/>
      <c r="E891" s="62"/>
      <c r="F891" s="62"/>
    </row>
    <row r="892" spans="1:6" ht="15">
      <c r="A892" s="62"/>
      <c r="B892" s="62"/>
      <c r="C892" s="62"/>
      <c r="D892" s="62"/>
      <c r="E892" s="62"/>
      <c r="F892" s="62"/>
    </row>
    <row r="893" spans="1:6" ht="15">
      <c r="A893" s="62"/>
      <c r="B893" s="62"/>
      <c r="C893" s="62"/>
      <c r="D893" s="62"/>
      <c r="E893" s="62"/>
      <c r="F893" s="62"/>
    </row>
    <row r="894" spans="1:6" ht="15">
      <c r="A894" s="62"/>
      <c r="B894" s="62"/>
      <c r="C894" s="62"/>
      <c r="D894" s="62"/>
      <c r="E894" s="62"/>
      <c r="F894" s="62"/>
    </row>
    <row r="895" spans="1:6" ht="15">
      <c r="A895" s="62"/>
      <c r="B895" s="62"/>
      <c r="C895" s="62"/>
      <c r="D895" s="62"/>
      <c r="E895" s="62"/>
      <c r="F895" s="62"/>
    </row>
    <row r="896" spans="1:6" ht="15">
      <c r="A896" s="62"/>
      <c r="B896" s="62"/>
      <c r="C896" s="62"/>
      <c r="D896" s="62"/>
      <c r="E896" s="62"/>
      <c r="F896" s="62"/>
    </row>
    <row r="897" spans="1:6" ht="15">
      <c r="A897" s="62"/>
      <c r="B897" s="62"/>
      <c r="C897" s="62"/>
      <c r="D897" s="62"/>
      <c r="E897" s="62"/>
      <c r="F897" s="62"/>
    </row>
    <row r="898" spans="1:6" ht="15">
      <c r="A898" s="62"/>
      <c r="B898" s="62"/>
      <c r="C898" s="62"/>
      <c r="D898" s="62"/>
      <c r="E898" s="62"/>
      <c r="F898" s="62"/>
    </row>
    <row r="899" spans="1:6" ht="15">
      <c r="A899" s="62"/>
      <c r="B899" s="62"/>
      <c r="C899" s="62"/>
      <c r="D899" s="62"/>
      <c r="E899" s="62"/>
      <c r="F899" s="62"/>
    </row>
    <row r="900" spans="1:6" ht="15">
      <c r="A900" s="62"/>
      <c r="B900" s="62"/>
      <c r="C900" s="62"/>
      <c r="D900" s="62"/>
      <c r="E900" s="62"/>
      <c r="F900" s="62"/>
    </row>
    <row r="901" spans="1:6" ht="15">
      <c r="A901" s="62"/>
      <c r="B901" s="62"/>
      <c r="C901" s="62"/>
      <c r="D901" s="62"/>
      <c r="E901" s="62"/>
      <c r="F901" s="62"/>
    </row>
    <row r="902" spans="1:6" ht="15">
      <c r="A902" s="62"/>
      <c r="B902" s="62"/>
      <c r="C902" s="62"/>
      <c r="D902" s="62"/>
      <c r="E902" s="62"/>
      <c r="F902" s="62"/>
    </row>
    <row r="903" spans="1:6" ht="15">
      <c r="A903" s="62"/>
      <c r="B903" s="62"/>
      <c r="C903" s="62"/>
      <c r="D903" s="62"/>
      <c r="E903" s="62"/>
      <c r="F903" s="62"/>
    </row>
    <row r="904" spans="1:6" ht="15">
      <c r="A904" s="62"/>
      <c r="B904" s="62"/>
      <c r="C904" s="62"/>
      <c r="D904" s="62"/>
      <c r="E904" s="62"/>
      <c r="F904" s="62"/>
    </row>
    <row r="905" spans="1:6" ht="15">
      <c r="A905" s="62"/>
      <c r="B905" s="62"/>
      <c r="C905" s="62"/>
      <c r="D905" s="62"/>
      <c r="E905" s="62"/>
      <c r="F905" s="62"/>
    </row>
    <row r="906" spans="1:6" ht="15">
      <c r="A906" s="62"/>
      <c r="B906" s="62"/>
      <c r="C906" s="62"/>
      <c r="D906" s="62"/>
      <c r="E906" s="62"/>
      <c r="F906" s="62"/>
    </row>
    <row r="907" spans="1:6" ht="15">
      <c r="A907" s="62"/>
      <c r="B907" s="62"/>
      <c r="C907" s="62"/>
      <c r="D907" s="62"/>
      <c r="E907" s="62"/>
      <c r="F907" s="62"/>
    </row>
    <row r="908" spans="1:6" ht="15">
      <c r="A908" s="62"/>
      <c r="B908" s="62"/>
      <c r="C908" s="62"/>
      <c r="D908" s="62"/>
      <c r="E908" s="62"/>
      <c r="F908" s="62"/>
    </row>
    <row r="909" spans="1:6" ht="15">
      <c r="A909" s="62"/>
      <c r="B909" s="62"/>
      <c r="C909" s="62"/>
      <c r="D909" s="62"/>
      <c r="E909" s="62"/>
      <c r="F909" s="62"/>
    </row>
    <row r="910" spans="1:6" ht="15">
      <c r="A910" s="62"/>
      <c r="B910" s="62"/>
      <c r="C910" s="62"/>
      <c r="D910" s="62"/>
      <c r="E910" s="62"/>
      <c r="F910" s="62"/>
    </row>
    <row r="911" spans="1:6" ht="15">
      <c r="A911" s="62"/>
      <c r="B911" s="62"/>
      <c r="C911" s="62"/>
      <c r="D911" s="62"/>
      <c r="E911" s="62"/>
      <c r="F911" s="62"/>
    </row>
    <row r="912" spans="1:6" ht="15">
      <c r="A912" s="62"/>
      <c r="B912" s="62"/>
      <c r="C912" s="62"/>
      <c r="D912" s="62"/>
      <c r="E912" s="62"/>
      <c r="F912" s="62"/>
    </row>
    <row r="913" spans="1:6" ht="15">
      <c r="A913" s="62"/>
      <c r="B913" s="62"/>
      <c r="C913" s="62"/>
      <c r="D913" s="62"/>
      <c r="E913" s="62"/>
      <c r="F913" s="62"/>
    </row>
    <row r="914" spans="1:6" ht="15">
      <c r="A914" s="62"/>
      <c r="B914" s="62"/>
      <c r="C914" s="62"/>
      <c r="D914" s="62"/>
      <c r="E914" s="62"/>
      <c r="F914" s="62"/>
    </row>
    <row r="915" spans="1:6" ht="15">
      <c r="A915" s="62"/>
      <c r="B915" s="62"/>
      <c r="C915" s="62"/>
      <c r="D915" s="62"/>
      <c r="E915" s="62"/>
      <c r="F915" s="62"/>
    </row>
    <row r="916" spans="1:6" ht="15">
      <c r="A916" s="62"/>
      <c r="B916" s="62"/>
      <c r="C916" s="62"/>
      <c r="D916" s="62"/>
      <c r="E916" s="62"/>
      <c r="F916" s="62"/>
    </row>
    <row r="917" spans="1:6" ht="15">
      <c r="A917" s="62"/>
      <c r="B917" s="62"/>
      <c r="C917" s="62"/>
      <c r="D917" s="62"/>
      <c r="E917" s="62"/>
      <c r="F917" s="62"/>
    </row>
    <row r="918" spans="1:6" ht="15">
      <c r="A918" s="62"/>
      <c r="B918" s="62"/>
      <c r="C918" s="62"/>
      <c r="D918" s="62"/>
      <c r="E918" s="62"/>
      <c r="F918" s="62"/>
    </row>
    <row r="919" spans="1:6" ht="15">
      <c r="A919" s="62"/>
      <c r="B919" s="62"/>
      <c r="C919" s="62"/>
      <c r="D919" s="62"/>
      <c r="E919" s="62"/>
      <c r="F919" s="62"/>
    </row>
    <row r="920" spans="1:6" ht="15">
      <c r="A920" s="62"/>
      <c r="B920" s="62"/>
      <c r="C920" s="62"/>
      <c r="D920" s="62"/>
      <c r="E920" s="62"/>
      <c r="F920" s="62"/>
    </row>
    <row r="921" spans="1:6" ht="15">
      <c r="A921" s="62"/>
      <c r="B921" s="62"/>
      <c r="C921" s="62"/>
      <c r="D921" s="62"/>
      <c r="E921" s="62"/>
      <c r="F921" s="62"/>
    </row>
    <row r="922" spans="1:6" ht="15">
      <c r="A922" s="62"/>
      <c r="B922" s="62"/>
      <c r="C922" s="62"/>
      <c r="D922" s="62"/>
      <c r="E922" s="62"/>
      <c r="F922" s="62"/>
    </row>
    <row r="923" spans="1:6" ht="15">
      <c r="A923" s="62"/>
      <c r="B923" s="62"/>
      <c r="C923" s="62"/>
      <c r="D923" s="62"/>
      <c r="E923" s="62"/>
      <c r="F923" s="62"/>
    </row>
    <row r="924" spans="1:6" ht="15">
      <c r="A924" s="62"/>
      <c r="B924" s="62"/>
      <c r="C924" s="62"/>
      <c r="D924" s="62"/>
      <c r="E924" s="62"/>
      <c r="F924" s="62"/>
    </row>
    <row r="925" spans="1:6" ht="15">
      <c r="A925" s="62"/>
      <c r="B925" s="62"/>
      <c r="C925" s="62"/>
      <c r="D925" s="62"/>
      <c r="E925" s="62"/>
      <c r="F925" s="62"/>
    </row>
    <row r="926" spans="1:6" ht="15">
      <c r="A926" s="62"/>
      <c r="B926" s="62"/>
      <c r="C926" s="62"/>
      <c r="D926" s="62"/>
      <c r="E926" s="62"/>
      <c r="F926" s="62"/>
    </row>
    <row r="927" spans="1:6" ht="15">
      <c r="A927" s="62"/>
      <c r="B927" s="62"/>
      <c r="C927" s="62"/>
      <c r="D927" s="62"/>
      <c r="E927" s="62"/>
      <c r="F927" s="62"/>
    </row>
    <row r="928" spans="1:6" ht="15">
      <c r="A928" s="62"/>
      <c r="B928" s="62"/>
      <c r="C928" s="62"/>
      <c r="D928" s="62"/>
      <c r="E928" s="62"/>
      <c r="F928" s="62"/>
    </row>
    <row r="929" spans="1:6" ht="15">
      <c r="A929" s="62"/>
      <c r="B929" s="62"/>
      <c r="C929" s="62"/>
      <c r="D929" s="62"/>
      <c r="E929" s="62"/>
      <c r="F929" s="62"/>
    </row>
    <row r="930" spans="1:6" ht="15">
      <c r="A930" s="62"/>
      <c r="B930" s="62"/>
      <c r="C930" s="62"/>
      <c r="D930" s="62"/>
      <c r="E930" s="62"/>
      <c r="F930" s="62"/>
    </row>
    <row r="931" spans="1:6" ht="15">
      <c r="A931" s="62"/>
      <c r="B931" s="62"/>
      <c r="C931" s="62"/>
      <c r="D931" s="62"/>
      <c r="E931" s="62"/>
      <c r="F931" s="62"/>
    </row>
    <row r="932" spans="1:6" ht="15">
      <c r="A932" s="62"/>
      <c r="B932" s="62"/>
      <c r="C932" s="62"/>
      <c r="D932" s="62"/>
      <c r="E932" s="62"/>
      <c r="F932" s="62"/>
    </row>
    <row r="933" spans="1:6" ht="15">
      <c r="A933" s="62"/>
      <c r="B933" s="62"/>
      <c r="C933" s="62"/>
      <c r="D933" s="62"/>
      <c r="E933" s="62"/>
      <c r="F933" s="62"/>
    </row>
    <row r="934" spans="1:6" ht="15">
      <c r="A934" s="62"/>
      <c r="B934" s="62"/>
      <c r="C934" s="62"/>
      <c r="D934" s="62"/>
      <c r="E934" s="62"/>
      <c r="F934" s="62"/>
    </row>
    <row r="935" spans="1:6" ht="15">
      <c r="A935" s="62"/>
      <c r="B935" s="62"/>
      <c r="C935" s="62"/>
      <c r="D935" s="62"/>
      <c r="E935" s="62"/>
      <c r="F935" s="62"/>
    </row>
    <row r="936" spans="1:6" ht="15">
      <c r="A936" s="62"/>
      <c r="B936" s="62"/>
      <c r="C936" s="62"/>
      <c r="D936" s="62"/>
      <c r="E936" s="62"/>
      <c r="F936" s="62"/>
    </row>
    <row r="937" spans="1:6" ht="15">
      <c r="A937" s="62"/>
      <c r="B937" s="62"/>
      <c r="C937" s="62"/>
      <c r="D937" s="62"/>
      <c r="E937" s="62"/>
      <c r="F937" s="62"/>
    </row>
    <row r="938" spans="1:6" ht="15">
      <c r="A938" s="62"/>
      <c r="B938" s="62"/>
      <c r="C938" s="62"/>
      <c r="D938" s="62"/>
      <c r="E938" s="62"/>
      <c r="F938" s="62"/>
    </row>
    <row r="939" spans="1:6" ht="15">
      <c r="A939" s="62"/>
      <c r="B939" s="62"/>
      <c r="C939" s="62"/>
      <c r="D939" s="62"/>
      <c r="E939" s="62"/>
      <c r="F939" s="62"/>
    </row>
    <row r="940" spans="1:6" ht="15">
      <c r="A940" s="62"/>
      <c r="B940" s="62"/>
      <c r="C940" s="62"/>
      <c r="D940" s="62"/>
      <c r="E940" s="62"/>
      <c r="F940" s="62"/>
    </row>
    <row r="941" spans="1:6" ht="15">
      <c r="A941" s="62"/>
      <c r="B941" s="62"/>
      <c r="C941" s="62"/>
      <c r="D941" s="62"/>
      <c r="E941" s="62"/>
      <c r="F941" s="62"/>
    </row>
    <row r="942" spans="1:6" ht="15">
      <c r="A942" s="62"/>
      <c r="B942" s="62"/>
      <c r="C942" s="62"/>
      <c r="D942" s="62"/>
      <c r="E942" s="62"/>
      <c r="F942" s="62"/>
    </row>
    <row r="943" spans="1:6" ht="15">
      <c r="A943" s="62"/>
      <c r="B943" s="62"/>
      <c r="C943" s="62"/>
      <c r="D943" s="62"/>
      <c r="E943" s="62"/>
      <c r="F943" s="62"/>
    </row>
    <row r="944" spans="1:6" ht="15">
      <c r="A944" s="62"/>
      <c r="B944" s="62"/>
      <c r="C944" s="62"/>
      <c r="D944" s="62"/>
      <c r="E944" s="62"/>
      <c r="F944" s="62"/>
    </row>
    <row r="945" spans="1:6" ht="15">
      <c r="A945" s="62"/>
      <c r="B945" s="62"/>
      <c r="C945" s="62"/>
      <c r="D945" s="62"/>
      <c r="E945" s="62"/>
      <c r="F945" s="62"/>
    </row>
    <row r="946" spans="1:6" ht="15">
      <c r="A946" s="62"/>
      <c r="B946" s="62"/>
      <c r="C946" s="62"/>
      <c r="D946" s="62"/>
      <c r="E946" s="62"/>
      <c r="F946" s="62"/>
    </row>
    <row r="947" spans="1:6" ht="15">
      <c r="A947" s="62"/>
      <c r="B947" s="62"/>
      <c r="C947" s="62"/>
      <c r="D947" s="62"/>
      <c r="E947" s="62"/>
      <c r="F947" s="62"/>
    </row>
    <row r="948" spans="1:6" ht="15">
      <c r="A948" s="62"/>
      <c r="B948" s="62"/>
      <c r="C948" s="62"/>
      <c r="D948" s="62"/>
      <c r="E948" s="62"/>
      <c r="F948" s="62"/>
    </row>
    <row r="949" spans="1:6" ht="15">
      <c r="A949" s="62"/>
      <c r="B949" s="62"/>
      <c r="C949" s="62"/>
      <c r="D949" s="62"/>
      <c r="E949" s="62"/>
      <c r="F949" s="62"/>
    </row>
    <row r="950" spans="1:6" ht="15">
      <c r="A950" s="62"/>
      <c r="B950" s="62"/>
      <c r="C950" s="62"/>
      <c r="D950" s="62"/>
      <c r="E950" s="62"/>
      <c r="F950" s="62"/>
    </row>
    <row r="951" spans="1:6" ht="15">
      <c r="A951" s="62"/>
      <c r="B951" s="62"/>
      <c r="C951" s="62"/>
      <c r="D951" s="62"/>
      <c r="E951" s="62"/>
      <c r="F951" s="62"/>
    </row>
    <row r="952" spans="1:6" ht="15">
      <c r="A952" s="62"/>
      <c r="B952" s="62"/>
      <c r="C952" s="62"/>
      <c r="D952" s="62"/>
      <c r="E952" s="62"/>
      <c r="F952" s="62"/>
    </row>
    <row r="953" spans="1:6" ht="15">
      <c r="A953" s="62"/>
      <c r="B953" s="62"/>
      <c r="C953" s="62"/>
      <c r="D953" s="62"/>
      <c r="E953" s="62"/>
      <c r="F953" s="62"/>
    </row>
    <row r="954" spans="1:6" ht="15">
      <c r="A954" s="62"/>
      <c r="B954" s="62"/>
      <c r="C954" s="62"/>
      <c r="D954" s="62"/>
      <c r="E954" s="62"/>
      <c r="F954" s="62"/>
    </row>
    <row r="955" spans="1:6" ht="15">
      <c r="A955" s="62"/>
      <c r="B955" s="62"/>
      <c r="C955" s="62"/>
      <c r="D955" s="62"/>
      <c r="E955" s="62"/>
      <c r="F955" s="62"/>
    </row>
    <row r="956" spans="1:6" ht="15">
      <c r="A956" s="62"/>
      <c r="B956" s="62"/>
      <c r="C956" s="62"/>
      <c r="D956" s="62"/>
      <c r="E956" s="62"/>
      <c r="F956" s="62"/>
    </row>
    <row r="957" spans="1:6" ht="15">
      <c r="A957" s="62"/>
      <c r="B957" s="62"/>
      <c r="C957" s="62"/>
      <c r="D957" s="62"/>
      <c r="E957" s="62"/>
      <c r="F957" s="62"/>
    </row>
    <row r="958" spans="1:6" ht="15">
      <c r="A958" s="62"/>
      <c r="B958" s="62"/>
      <c r="C958" s="62"/>
      <c r="D958" s="62"/>
      <c r="E958" s="62"/>
      <c r="F958" s="62"/>
    </row>
    <row r="959" spans="1:6" ht="15">
      <c r="A959" s="62"/>
      <c r="B959" s="62"/>
      <c r="C959" s="62"/>
      <c r="D959" s="62"/>
      <c r="E959" s="62"/>
      <c r="F959" s="62"/>
    </row>
    <row r="960" spans="1:6" ht="15">
      <c r="A960" s="62"/>
      <c r="B960" s="62"/>
      <c r="C960" s="62"/>
      <c r="D960" s="62"/>
      <c r="E960" s="62"/>
      <c r="F960" s="62"/>
    </row>
    <row r="961" spans="1:6" ht="15">
      <c r="A961" s="62"/>
      <c r="B961" s="62"/>
      <c r="C961" s="62"/>
      <c r="D961" s="62"/>
      <c r="E961" s="62"/>
      <c r="F961" s="62"/>
    </row>
    <row r="962" spans="1:6" ht="15">
      <c r="A962" s="62"/>
      <c r="B962" s="62"/>
      <c r="C962" s="62"/>
      <c r="D962" s="62"/>
      <c r="E962" s="62"/>
      <c r="F962" s="62"/>
    </row>
    <row r="963" spans="1:6" ht="15">
      <c r="A963" s="62"/>
      <c r="B963" s="62"/>
      <c r="C963" s="62"/>
      <c r="D963" s="62"/>
      <c r="E963" s="62"/>
      <c r="F963" s="62"/>
    </row>
    <row r="964" spans="1:6" ht="15">
      <c r="A964" s="62"/>
      <c r="B964" s="62"/>
      <c r="C964" s="62"/>
      <c r="D964" s="62"/>
      <c r="E964" s="62"/>
      <c r="F964" s="62"/>
    </row>
    <row r="965" spans="1:6" ht="15">
      <c r="A965" s="62"/>
      <c r="B965" s="62"/>
      <c r="C965" s="62"/>
      <c r="D965" s="62"/>
      <c r="E965" s="62"/>
      <c r="F965" s="62"/>
    </row>
    <row r="966" spans="1:6" ht="15">
      <c r="A966" s="62"/>
      <c r="B966" s="62"/>
      <c r="C966" s="62"/>
      <c r="D966" s="62"/>
      <c r="E966" s="62"/>
      <c r="F966" s="62"/>
    </row>
    <row r="967" spans="1:6" ht="15">
      <c r="A967" s="62"/>
      <c r="B967" s="62"/>
      <c r="C967" s="62"/>
      <c r="D967" s="62"/>
      <c r="E967" s="62"/>
      <c r="F967" s="62"/>
    </row>
    <row r="968" spans="1:6" ht="15">
      <c r="A968" s="62"/>
      <c r="B968" s="62"/>
      <c r="C968" s="62"/>
      <c r="D968" s="62"/>
      <c r="E968" s="62"/>
      <c r="F968" s="62"/>
    </row>
    <row r="969" spans="1:6" ht="15">
      <c r="A969" s="62"/>
      <c r="B969" s="62"/>
      <c r="C969" s="62"/>
      <c r="D969" s="62"/>
      <c r="E969" s="62"/>
      <c r="F969" s="62"/>
    </row>
    <row r="970" spans="1:6" ht="15">
      <c r="A970" s="62"/>
      <c r="B970" s="62"/>
      <c r="C970" s="62"/>
      <c r="D970" s="62"/>
      <c r="E970" s="62"/>
      <c r="F970" s="62"/>
    </row>
    <row r="971" spans="1:6" ht="15">
      <c r="A971" s="62"/>
      <c r="B971" s="62"/>
      <c r="C971" s="62"/>
      <c r="D971" s="62"/>
      <c r="E971" s="62"/>
      <c r="F971" s="62"/>
    </row>
    <row r="972" spans="1:6" ht="15">
      <c r="A972" s="62"/>
      <c r="B972" s="62"/>
      <c r="C972" s="62"/>
      <c r="D972" s="62"/>
      <c r="E972" s="62"/>
      <c r="F972" s="62"/>
    </row>
    <row r="973" spans="1:6" ht="15">
      <c r="A973" s="62"/>
      <c r="B973" s="62"/>
      <c r="C973" s="62"/>
      <c r="D973" s="62"/>
      <c r="E973" s="62"/>
      <c r="F973" s="62"/>
    </row>
    <row r="974" spans="1:6" ht="15">
      <c r="A974" s="62"/>
      <c r="B974" s="62"/>
      <c r="C974" s="62"/>
      <c r="D974" s="62"/>
      <c r="E974" s="62"/>
      <c r="F974" s="62"/>
    </row>
    <row r="975" spans="1:6" ht="15">
      <c r="A975" s="62"/>
      <c r="B975" s="62"/>
      <c r="C975" s="62"/>
      <c r="D975" s="62"/>
      <c r="E975" s="62"/>
      <c r="F975" s="62"/>
    </row>
    <row r="976" spans="1:6" ht="15">
      <c r="A976" s="62"/>
      <c r="B976" s="62"/>
      <c r="C976" s="62"/>
      <c r="D976" s="62"/>
      <c r="E976" s="62"/>
      <c r="F976" s="62"/>
    </row>
    <row r="977" spans="1:6" ht="15">
      <c r="A977" s="62"/>
      <c r="B977" s="62"/>
      <c r="C977" s="62"/>
      <c r="D977" s="62"/>
      <c r="E977" s="62"/>
      <c r="F977" s="62"/>
    </row>
    <row r="978" spans="1:6" ht="15">
      <c r="A978" s="62"/>
      <c r="B978" s="62"/>
      <c r="C978" s="62"/>
      <c r="D978" s="62"/>
      <c r="E978" s="62"/>
      <c r="F978" s="62"/>
    </row>
    <row r="979" spans="1:6" ht="15">
      <c r="A979" s="62"/>
      <c r="B979" s="62"/>
      <c r="C979" s="62"/>
      <c r="D979" s="62"/>
      <c r="E979" s="62"/>
      <c r="F979" s="62"/>
    </row>
    <row r="980" spans="1:6" ht="15">
      <c r="A980" s="62"/>
      <c r="B980" s="62"/>
      <c r="C980" s="62"/>
      <c r="D980" s="62"/>
      <c r="E980" s="62"/>
      <c r="F980" s="62"/>
    </row>
    <row r="981" spans="1:6" ht="15">
      <c r="A981" s="62"/>
      <c r="B981" s="62"/>
      <c r="C981" s="62"/>
      <c r="D981" s="62"/>
      <c r="E981" s="62"/>
      <c r="F981" s="62"/>
    </row>
    <row r="982" spans="1:6" ht="15">
      <c r="A982" s="62"/>
      <c r="B982" s="62"/>
      <c r="C982" s="62"/>
      <c r="D982" s="62"/>
      <c r="E982" s="62"/>
      <c r="F982" s="62"/>
    </row>
    <row r="983" spans="1:6" ht="15">
      <c r="A983" s="62"/>
      <c r="B983" s="62"/>
      <c r="C983" s="62"/>
      <c r="D983" s="62"/>
      <c r="E983" s="62"/>
      <c r="F983" s="62"/>
    </row>
    <row r="984" spans="1:6" ht="15">
      <c r="A984" s="62"/>
      <c r="B984" s="62"/>
      <c r="C984" s="62"/>
      <c r="D984" s="62"/>
      <c r="E984" s="62"/>
      <c r="F984" s="62"/>
    </row>
    <row r="985" spans="1:6" ht="15">
      <c r="A985" s="62"/>
      <c r="B985" s="62"/>
      <c r="C985" s="62"/>
      <c r="D985" s="62"/>
      <c r="E985" s="62"/>
      <c r="F985" s="62"/>
    </row>
    <row r="986" spans="1:6" ht="15">
      <c r="A986" s="62"/>
      <c r="B986" s="62"/>
      <c r="C986" s="62"/>
      <c r="D986" s="62"/>
      <c r="E986" s="62"/>
      <c r="F986" s="62"/>
    </row>
    <row r="987" spans="1:6" ht="15">
      <c r="A987" s="62"/>
      <c r="B987" s="62"/>
      <c r="C987" s="62"/>
      <c r="D987" s="62"/>
      <c r="E987" s="62"/>
      <c r="F987" s="62"/>
    </row>
    <row r="988" spans="1:6" ht="15">
      <c r="A988" s="62"/>
      <c r="B988" s="62"/>
      <c r="C988" s="62"/>
      <c r="D988" s="62"/>
      <c r="E988" s="62"/>
      <c r="F988" s="62"/>
    </row>
    <row r="989" spans="1:6" ht="15">
      <c r="A989" s="62"/>
      <c r="B989" s="62"/>
      <c r="C989" s="62"/>
      <c r="D989" s="62"/>
      <c r="E989" s="62"/>
      <c r="F989" s="62"/>
    </row>
    <row r="990" spans="1:6" ht="15">
      <c r="A990" s="62"/>
      <c r="B990" s="62"/>
      <c r="C990" s="62"/>
      <c r="D990" s="62"/>
      <c r="E990" s="62"/>
      <c r="F990" s="62"/>
    </row>
    <row r="991" spans="1:6" ht="15">
      <c r="A991" s="62"/>
      <c r="B991" s="62"/>
      <c r="C991" s="62"/>
      <c r="D991" s="62"/>
      <c r="E991" s="62"/>
      <c r="F991" s="62"/>
    </row>
    <row r="992" spans="1:6" ht="15">
      <c r="A992" s="62"/>
      <c r="B992" s="62"/>
      <c r="C992" s="62"/>
      <c r="D992" s="62"/>
      <c r="E992" s="62"/>
      <c r="F992" s="62"/>
    </row>
    <row r="993" spans="1:6" ht="15">
      <c r="A993" s="62"/>
      <c r="B993" s="62"/>
      <c r="C993" s="62"/>
      <c r="D993" s="62"/>
      <c r="E993" s="62"/>
      <c r="F993" s="62"/>
    </row>
    <row r="994" spans="1:6" ht="15">
      <c r="A994" s="62"/>
      <c r="B994" s="62"/>
      <c r="C994" s="62"/>
      <c r="D994" s="62"/>
      <c r="E994" s="62"/>
      <c r="F994" s="62"/>
    </row>
    <row r="995" spans="1:6" ht="15">
      <c r="A995" s="62"/>
      <c r="B995" s="62"/>
      <c r="C995" s="62"/>
      <c r="D995" s="62"/>
      <c r="E995" s="62"/>
      <c r="F995" s="62"/>
    </row>
    <row r="996" spans="1:6" ht="15">
      <c r="A996" s="62"/>
      <c r="B996" s="62"/>
      <c r="C996" s="62"/>
      <c r="D996" s="62"/>
      <c r="E996" s="62"/>
      <c r="F996" s="62"/>
    </row>
    <row r="997" spans="1:6" ht="15">
      <c r="A997" s="62"/>
      <c r="B997" s="62"/>
      <c r="C997" s="62"/>
      <c r="D997" s="62"/>
      <c r="E997" s="62"/>
      <c r="F997" s="62"/>
    </row>
    <row r="998" spans="1:6" ht="15">
      <c r="A998" s="62"/>
      <c r="B998" s="62"/>
      <c r="C998" s="62"/>
      <c r="D998" s="62"/>
      <c r="E998" s="62"/>
      <c r="F998" s="62"/>
    </row>
    <row r="999" spans="1:6" ht="15">
      <c r="A999" s="62"/>
      <c r="B999" s="62"/>
      <c r="C999" s="62"/>
      <c r="D999" s="62"/>
      <c r="E999" s="62"/>
      <c r="F999" s="62"/>
    </row>
    <row r="1000" spans="1:6" ht="15">
      <c r="A1000" s="62"/>
      <c r="B1000" s="62"/>
      <c r="C1000" s="62"/>
      <c r="D1000" s="62"/>
      <c r="E1000" s="62"/>
      <c r="F1000" s="62"/>
    </row>
    <row r="1001" spans="1:6" ht="15">
      <c r="A1001" s="62"/>
      <c r="B1001" s="62"/>
      <c r="C1001" s="62"/>
      <c r="D1001" s="62"/>
      <c r="E1001" s="62"/>
      <c r="F1001" s="62"/>
    </row>
    <row r="1002" spans="1:6" ht="15">
      <c r="A1002" s="62"/>
      <c r="B1002" s="62"/>
      <c r="C1002" s="62"/>
      <c r="D1002" s="62"/>
      <c r="E1002" s="62"/>
      <c r="F1002" s="62"/>
    </row>
    <row r="1003" spans="1:6" ht="15">
      <c r="A1003" s="62"/>
      <c r="B1003" s="62"/>
      <c r="C1003" s="62"/>
      <c r="D1003" s="62"/>
      <c r="E1003" s="62"/>
      <c r="F1003" s="62"/>
    </row>
    <row r="1004" spans="1:6" ht="15">
      <c r="A1004" s="62"/>
      <c r="B1004" s="62"/>
      <c r="C1004" s="62"/>
      <c r="D1004" s="62"/>
      <c r="E1004" s="62"/>
      <c r="F1004" s="62"/>
    </row>
    <row r="1005" spans="1:6" ht="15">
      <c r="A1005" s="62"/>
      <c r="B1005" s="62"/>
      <c r="C1005" s="62"/>
      <c r="D1005" s="62"/>
      <c r="E1005" s="62"/>
      <c r="F1005" s="62"/>
    </row>
    <row r="1006" spans="1:6" ht="15">
      <c r="A1006" s="62"/>
      <c r="B1006" s="62"/>
      <c r="C1006" s="62"/>
      <c r="D1006" s="62"/>
      <c r="E1006" s="62"/>
      <c r="F1006" s="62"/>
    </row>
    <row r="1007" spans="1:6" ht="15">
      <c r="A1007" s="62"/>
      <c r="B1007" s="62"/>
      <c r="C1007" s="62"/>
      <c r="D1007" s="62"/>
      <c r="E1007" s="62"/>
      <c r="F1007" s="62"/>
    </row>
    <row r="1008" spans="1:6" ht="15">
      <c r="A1008" s="62"/>
      <c r="B1008" s="62"/>
      <c r="C1008" s="62"/>
      <c r="D1008" s="62"/>
      <c r="E1008" s="62"/>
      <c r="F1008" s="62"/>
    </row>
    <row r="1009" spans="1:6" ht="15">
      <c r="A1009" s="62"/>
      <c r="B1009" s="62"/>
      <c r="C1009" s="62"/>
      <c r="D1009" s="62"/>
      <c r="E1009" s="62"/>
      <c r="F1009" s="62"/>
    </row>
    <row r="1010" spans="1:6" ht="15">
      <c r="A1010" s="62"/>
      <c r="B1010" s="62"/>
      <c r="C1010" s="62"/>
      <c r="D1010" s="62"/>
      <c r="E1010" s="62"/>
      <c r="F1010" s="62"/>
    </row>
    <row r="1011" spans="1:6" ht="15">
      <c r="A1011" s="62"/>
      <c r="B1011" s="62"/>
      <c r="C1011" s="62"/>
      <c r="D1011" s="62"/>
      <c r="E1011" s="62"/>
      <c r="F1011" s="62"/>
    </row>
    <row r="1012" spans="1:6" ht="15">
      <c r="A1012" s="62"/>
      <c r="B1012" s="62"/>
      <c r="C1012" s="62"/>
      <c r="D1012" s="62"/>
      <c r="E1012" s="62"/>
      <c r="F1012" s="62"/>
    </row>
    <row r="1013" spans="1:6" ht="15">
      <c r="A1013" s="62"/>
      <c r="B1013" s="62"/>
      <c r="C1013" s="62"/>
      <c r="D1013" s="62"/>
      <c r="E1013" s="62"/>
      <c r="F1013" s="62"/>
    </row>
    <row r="1014" spans="1:6" ht="15">
      <c r="A1014" s="62"/>
      <c r="B1014" s="62"/>
      <c r="C1014" s="62"/>
      <c r="D1014" s="62"/>
      <c r="E1014" s="62"/>
      <c r="F1014" s="62"/>
    </row>
    <row r="1015" spans="1:6" ht="15">
      <c r="A1015" s="62"/>
      <c r="B1015" s="62"/>
      <c r="C1015" s="62"/>
      <c r="D1015" s="62"/>
      <c r="E1015" s="62"/>
      <c r="F1015" s="62"/>
    </row>
    <row r="1016" spans="1:6" ht="15">
      <c r="A1016" s="62"/>
      <c r="B1016" s="62"/>
      <c r="C1016" s="62"/>
      <c r="D1016" s="62"/>
      <c r="E1016" s="62"/>
      <c r="F1016" s="62"/>
    </row>
    <row r="1017" spans="1:6" ht="15">
      <c r="A1017" s="62"/>
      <c r="B1017" s="62"/>
      <c r="C1017" s="62"/>
      <c r="D1017" s="62"/>
      <c r="E1017" s="62"/>
      <c r="F1017" s="62"/>
    </row>
    <row r="1018" spans="1:6" ht="15">
      <c r="A1018" s="62"/>
      <c r="B1018" s="62"/>
      <c r="C1018" s="62"/>
      <c r="D1018" s="62"/>
      <c r="E1018" s="62"/>
      <c r="F1018" s="62"/>
    </row>
    <row r="1019" spans="1:6" ht="15">
      <c r="A1019" s="62"/>
      <c r="B1019" s="62"/>
      <c r="C1019" s="62"/>
      <c r="D1019" s="62"/>
      <c r="E1019" s="62"/>
      <c r="F1019" s="62"/>
    </row>
    <row r="1020" spans="1:6" ht="15">
      <c r="A1020" s="62"/>
      <c r="B1020" s="62"/>
      <c r="C1020" s="62"/>
      <c r="D1020" s="62"/>
      <c r="E1020" s="62"/>
      <c r="F1020" s="62"/>
    </row>
    <row r="1021" spans="1:6" ht="15">
      <c r="A1021" s="62"/>
      <c r="B1021" s="62"/>
      <c r="C1021" s="62"/>
      <c r="D1021" s="62"/>
      <c r="E1021" s="62"/>
      <c r="F1021" s="62"/>
    </row>
    <row r="1022" spans="1:6" ht="15">
      <c r="A1022" s="62"/>
      <c r="B1022" s="62"/>
      <c r="C1022" s="62"/>
      <c r="D1022" s="62"/>
      <c r="E1022" s="62"/>
      <c r="F1022" s="62"/>
    </row>
    <row r="1023" spans="1:6" ht="15">
      <c r="A1023" s="62"/>
      <c r="B1023" s="62"/>
      <c r="C1023" s="62"/>
      <c r="D1023" s="62"/>
      <c r="E1023" s="62"/>
      <c r="F1023" s="62"/>
    </row>
    <row r="1024" spans="1:6" ht="15">
      <c r="A1024" s="62"/>
      <c r="B1024" s="62"/>
      <c r="C1024" s="62"/>
      <c r="D1024" s="62"/>
      <c r="E1024" s="62"/>
      <c r="F1024" s="62"/>
    </row>
    <row r="1025" spans="1:6" ht="15">
      <c r="A1025" s="62"/>
      <c r="B1025" s="62"/>
      <c r="C1025" s="62"/>
      <c r="D1025" s="62"/>
      <c r="E1025" s="62"/>
      <c r="F1025" s="62"/>
    </row>
    <row r="1026" spans="1:6" ht="15">
      <c r="A1026" s="62"/>
      <c r="B1026" s="62"/>
      <c r="C1026" s="62"/>
      <c r="D1026" s="62"/>
      <c r="E1026" s="62"/>
      <c r="F1026" s="62"/>
    </row>
    <row r="1027" spans="1:6" ht="15">
      <c r="A1027" s="62"/>
      <c r="B1027" s="62"/>
      <c r="C1027" s="62"/>
      <c r="D1027" s="62"/>
      <c r="E1027" s="62"/>
      <c r="F1027" s="62"/>
    </row>
    <row r="1028" spans="1:6" ht="15">
      <c r="A1028" s="62"/>
      <c r="B1028" s="62"/>
      <c r="C1028" s="62"/>
      <c r="D1028" s="62"/>
      <c r="E1028" s="62"/>
      <c r="F1028" s="62"/>
    </row>
    <row r="1029" spans="1:6" ht="15">
      <c r="A1029" s="62"/>
      <c r="B1029" s="62"/>
      <c r="C1029" s="62"/>
      <c r="D1029" s="62"/>
      <c r="E1029" s="62"/>
      <c r="F1029" s="62"/>
    </row>
    <row r="1030" spans="1:6" ht="15">
      <c r="A1030" s="62"/>
      <c r="B1030" s="62"/>
      <c r="C1030" s="62"/>
      <c r="D1030" s="62"/>
      <c r="E1030" s="62"/>
      <c r="F1030" s="62"/>
    </row>
    <row r="1031" spans="1:6" ht="15">
      <c r="A1031" s="62"/>
      <c r="B1031" s="62"/>
      <c r="C1031" s="62"/>
      <c r="D1031" s="62"/>
      <c r="E1031" s="62"/>
      <c r="F1031" s="62"/>
    </row>
    <row r="1032" spans="1:6" ht="15">
      <c r="A1032" s="62"/>
      <c r="B1032" s="62"/>
      <c r="C1032" s="62"/>
      <c r="D1032" s="62"/>
      <c r="E1032" s="62"/>
      <c r="F1032" s="62"/>
    </row>
    <row r="1033" spans="1:6" ht="15">
      <c r="A1033" s="62"/>
      <c r="B1033" s="62"/>
      <c r="C1033" s="62"/>
      <c r="D1033" s="62"/>
      <c r="E1033" s="62"/>
      <c r="F1033" s="62"/>
    </row>
    <row r="1034" spans="1:6" ht="15">
      <c r="A1034" s="62"/>
      <c r="B1034" s="62"/>
      <c r="C1034" s="62"/>
      <c r="D1034" s="62"/>
      <c r="E1034" s="62"/>
      <c r="F1034" s="62"/>
    </row>
    <row r="1035" spans="1:6" ht="15">
      <c r="A1035" s="62"/>
      <c r="B1035" s="62"/>
      <c r="C1035" s="62"/>
      <c r="D1035" s="62"/>
      <c r="E1035" s="62"/>
      <c r="F1035" s="62"/>
    </row>
    <row r="1036" spans="1:6" ht="15">
      <c r="A1036" s="62"/>
      <c r="B1036" s="62"/>
      <c r="C1036" s="62"/>
      <c r="D1036" s="62"/>
      <c r="E1036" s="62"/>
      <c r="F1036" s="62"/>
    </row>
    <row r="1037" spans="1:6" ht="15">
      <c r="A1037" s="62"/>
      <c r="B1037" s="62"/>
      <c r="C1037" s="62"/>
      <c r="D1037" s="62"/>
      <c r="E1037" s="62"/>
      <c r="F1037" s="62"/>
    </row>
    <row r="1038" spans="1:6" ht="15">
      <c r="A1038" s="62"/>
      <c r="B1038" s="62"/>
      <c r="C1038" s="62"/>
      <c r="D1038" s="62"/>
      <c r="E1038" s="62"/>
      <c r="F1038" s="62"/>
    </row>
    <row r="1039" spans="1:6" ht="15">
      <c r="A1039" s="62"/>
      <c r="B1039" s="62"/>
      <c r="C1039" s="62"/>
      <c r="D1039" s="62"/>
      <c r="E1039" s="62"/>
      <c r="F1039" s="62"/>
    </row>
    <row r="1040" spans="1:6" ht="15">
      <c r="A1040" s="62"/>
      <c r="B1040" s="62"/>
      <c r="C1040" s="62"/>
      <c r="D1040" s="62"/>
      <c r="E1040" s="62"/>
      <c r="F1040" s="62"/>
    </row>
    <row r="1041" spans="1:6" ht="15">
      <c r="A1041" s="62"/>
      <c r="B1041" s="62"/>
      <c r="C1041" s="62"/>
      <c r="D1041" s="62"/>
      <c r="E1041" s="62"/>
      <c r="F1041" s="62"/>
    </row>
    <row r="1042" spans="1:6" ht="15">
      <c r="A1042" s="62"/>
      <c r="B1042" s="62"/>
      <c r="C1042" s="62"/>
      <c r="D1042" s="62"/>
      <c r="E1042" s="62"/>
      <c r="F1042" s="62"/>
    </row>
    <row r="1043" spans="1:6" ht="15">
      <c r="A1043" s="62"/>
      <c r="B1043" s="62"/>
      <c r="C1043" s="62"/>
      <c r="D1043" s="62"/>
      <c r="E1043" s="62"/>
      <c r="F1043" s="62"/>
    </row>
    <row r="1044" spans="1:6" ht="15">
      <c r="A1044" s="62"/>
      <c r="B1044" s="62"/>
      <c r="C1044" s="62"/>
      <c r="D1044" s="62"/>
      <c r="E1044" s="62"/>
      <c r="F1044" s="62"/>
    </row>
    <row r="1045" spans="1:6" ht="15">
      <c r="A1045" s="62"/>
      <c r="B1045" s="62"/>
      <c r="C1045" s="62"/>
      <c r="D1045" s="62"/>
      <c r="E1045" s="62"/>
      <c r="F1045" s="62"/>
    </row>
    <row r="1046" spans="1:6" ht="15">
      <c r="A1046" s="62"/>
      <c r="B1046" s="62"/>
      <c r="C1046" s="62"/>
      <c r="D1046" s="62"/>
      <c r="E1046" s="62"/>
      <c r="F1046" s="62"/>
    </row>
    <row r="1047" spans="1:6" ht="15">
      <c r="A1047" s="62"/>
      <c r="B1047" s="62"/>
      <c r="C1047" s="62"/>
      <c r="D1047" s="62"/>
      <c r="E1047" s="62"/>
      <c r="F1047" s="62"/>
    </row>
    <row r="1048" spans="1:6" ht="15">
      <c r="A1048" s="62"/>
      <c r="B1048" s="62"/>
      <c r="C1048" s="62"/>
      <c r="D1048" s="62"/>
      <c r="E1048" s="62"/>
      <c r="F1048" s="62"/>
    </row>
    <row r="1049" spans="1:6" ht="15">
      <c r="A1049" s="62"/>
      <c r="B1049" s="62"/>
      <c r="C1049" s="62"/>
      <c r="D1049" s="62"/>
      <c r="E1049" s="62"/>
      <c r="F1049" s="62"/>
    </row>
    <row r="1050" spans="1:6" ht="15">
      <c r="A1050" s="62"/>
      <c r="B1050" s="62"/>
      <c r="C1050" s="62"/>
      <c r="D1050" s="62"/>
      <c r="E1050" s="62"/>
      <c r="F1050" s="62"/>
    </row>
    <row r="1051" spans="1:6" ht="15">
      <c r="A1051" s="62"/>
      <c r="B1051" s="62"/>
      <c r="C1051" s="62"/>
      <c r="D1051" s="62"/>
      <c r="E1051" s="62"/>
      <c r="F1051" s="62"/>
    </row>
    <row r="1052" spans="1:6" ht="15">
      <c r="A1052" s="62"/>
      <c r="B1052" s="62"/>
      <c r="C1052" s="62"/>
      <c r="D1052" s="62"/>
      <c r="E1052" s="62"/>
      <c r="F1052" s="62"/>
    </row>
    <row r="1053" spans="1:6" ht="15">
      <c r="A1053" s="62"/>
      <c r="B1053" s="62"/>
      <c r="C1053" s="62"/>
      <c r="D1053" s="62"/>
      <c r="E1053" s="62"/>
      <c r="F1053" s="62"/>
    </row>
    <row r="1054" spans="1:6" ht="15">
      <c r="A1054" s="62"/>
      <c r="B1054" s="62"/>
      <c r="C1054" s="62"/>
      <c r="D1054" s="62"/>
      <c r="E1054" s="62"/>
      <c r="F1054" s="62"/>
    </row>
    <row r="1055" spans="1:6" ht="15">
      <c r="A1055" s="62"/>
      <c r="B1055" s="62"/>
      <c r="C1055" s="62"/>
      <c r="D1055" s="62"/>
      <c r="E1055" s="62"/>
      <c r="F1055" s="62"/>
    </row>
    <row r="1056" spans="1:6" ht="15">
      <c r="A1056" s="62"/>
      <c r="B1056" s="62"/>
      <c r="C1056" s="62"/>
      <c r="D1056" s="62"/>
      <c r="E1056" s="62"/>
      <c r="F1056" s="62"/>
    </row>
    <row r="1057" spans="1:6" ht="15">
      <c r="A1057" s="62"/>
      <c r="B1057" s="62"/>
      <c r="C1057" s="62"/>
      <c r="D1057" s="62"/>
      <c r="E1057" s="62"/>
      <c r="F1057" s="62"/>
    </row>
    <row r="1058" spans="1:6" ht="15">
      <c r="A1058" s="62"/>
      <c r="B1058" s="62"/>
      <c r="C1058" s="62"/>
      <c r="D1058" s="62"/>
      <c r="E1058" s="62"/>
      <c r="F1058" s="62"/>
    </row>
    <row r="1059" spans="1:6" ht="15">
      <c r="A1059" s="62"/>
      <c r="B1059" s="62"/>
      <c r="C1059" s="62"/>
      <c r="D1059" s="62"/>
      <c r="E1059" s="62"/>
      <c r="F1059" s="62"/>
    </row>
    <row r="1060" spans="1:6" ht="15">
      <c r="A1060" s="62"/>
      <c r="B1060" s="62"/>
      <c r="C1060" s="62"/>
      <c r="D1060" s="62"/>
      <c r="E1060" s="62"/>
      <c r="F1060" s="62"/>
    </row>
    <row r="1061" spans="1:6" ht="15">
      <c r="A1061" s="62"/>
      <c r="B1061" s="62"/>
      <c r="C1061" s="62"/>
      <c r="D1061" s="62"/>
      <c r="E1061" s="62"/>
      <c r="F1061" s="62"/>
    </row>
    <row r="1062" spans="1:6" ht="15">
      <c r="A1062" s="62"/>
      <c r="B1062" s="62"/>
      <c r="C1062" s="62"/>
      <c r="D1062" s="62"/>
      <c r="E1062" s="62"/>
      <c r="F1062" s="62"/>
    </row>
    <row r="1063" spans="1:6" ht="15">
      <c r="A1063" s="62"/>
      <c r="B1063" s="62"/>
      <c r="C1063" s="62"/>
      <c r="D1063" s="62"/>
      <c r="E1063" s="62"/>
      <c r="F1063" s="62"/>
    </row>
    <row r="1064" spans="1:6" ht="15">
      <c r="A1064" s="62"/>
      <c r="B1064" s="62"/>
      <c r="C1064" s="62"/>
      <c r="D1064" s="62"/>
      <c r="E1064" s="62"/>
      <c r="F1064" s="62"/>
    </row>
    <row r="1065" spans="1:6" ht="15">
      <c r="A1065" s="62"/>
      <c r="B1065" s="62"/>
      <c r="C1065" s="62"/>
      <c r="D1065" s="62"/>
      <c r="E1065" s="62"/>
      <c r="F1065" s="62"/>
    </row>
    <row r="1066" spans="1:6" ht="15">
      <c r="A1066" s="62"/>
      <c r="B1066" s="62"/>
      <c r="C1066" s="62"/>
      <c r="D1066" s="62"/>
      <c r="E1066" s="62"/>
      <c r="F1066" s="62"/>
    </row>
    <row r="1067" spans="1:6" ht="15">
      <c r="A1067" s="62"/>
      <c r="B1067" s="62"/>
      <c r="C1067" s="62"/>
      <c r="D1067" s="62"/>
      <c r="E1067" s="62"/>
      <c r="F1067" s="62"/>
    </row>
    <row r="1068" spans="1:6" ht="15">
      <c r="A1068" s="62"/>
      <c r="B1068" s="62"/>
      <c r="C1068" s="62"/>
      <c r="D1068" s="62"/>
      <c r="E1068" s="62"/>
      <c r="F1068" s="62"/>
    </row>
    <row r="1069" spans="1:6" ht="15">
      <c r="A1069" s="62"/>
      <c r="B1069" s="62"/>
      <c r="C1069" s="62"/>
      <c r="D1069" s="62"/>
      <c r="E1069" s="62"/>
      <c r="F1069" s="62"/>
    </row>
    <row r="1070" spans="1:6" ht="15">
      <c r="A1070" s="62"/>
      <c r="B1070" s="62"/>
      <c r="C1070" s="62"/>
      <c r="D1070" s="62"/>
      <c r="E1070" s="62"/>
      <c r="F1070" s="62"/>
    </row>
    <row r="1071" spans="1:6" ht="15">
      <c r="A1071" s="62"/>
      <c r="B1071" s="62"/>
      <c r="C1071" s="62"/>
      <c r="D1071" s="62"/>
      <c r="E1071" s="62"/>
      <c r="F1071" s="62"/>
    </row>
    <row r="1072" spans="1:6" ht="15">
      <c r="A1072" s="62"/>
      <c r="B1072" s="62"/>
      <c r="C1072" s="62"/>
      <c r="D1072" s="62"/>
      <c r="E1072" s="62"/>
      <c r="F1072" s="62"/>
    </row>
    <row r="1073" spans="1:6" ht="15">
      <c r="A1073" s="62"/>
      <c r="B1073" s="62"/>
      <c r="C1073" s="62"/>
      <c r="D1073" s="62"/>
      <c r="E1073" s="62"/>
      <c r="F1073" s="62"/>
    </row>
    <row r="1074" spans="1:6" ht="15">
      <c r="A1074" s="62"/>
      <c r="B1074" s="62"/>
      <c r="C1074" s="62"/>
      <c r="D1074" s="62"/>
      <c r="E1074" s="62"/>
      <c r="F1074" s="62"/>
    </row>
    <row r="1075" spans="1:6" ht="15">
      <c r="A1075" s="62"/>
      <c r="B1075" s="62"/>
      <c r="C1075" s="62"/>
      <c r="D1075" s="62"/>
      <c r="E1075" s="62"/>
      <c r="F1075" s="62"/>
    </row>
    <row r="1076" spans="1:6" ht="15">
      <c r="A1076" s="62"/>
      <c r="B1076" s="62"/>
      <c r="C1076" s="62"/>
      <c r="D1076" s="62"/>
      <c r="E1076" s="62"/>
      <c r="F1076" s="62"/>
    </row>
    <row r="1077" spans="1:6" ht="15">
      <c r="A1077" s="62"/>
      <c r="B1077" s="62"/>
      <c r="C1077" s="62"/>
      <c r="D1077" s="62"/>
      <c r="E1077" s="62"/>
      <c r="F1077" s="62"/>
    </row>
    <row r="1078" spans="1:6" ht="15">
      <c r="A1078" s="62"/>
      <c r="B1078" s="62"/>
      <c r="C1078" s="62"/>
      <c r="D1078" s="62"/>
      <c r="E1078" s="62"/>
      <c r="F1078" s="62"/>
    </row>
    <row r="1079" spans="1:6" ht="15">
      <c r="A1079" s="62"/>
      <c r="B1079" s="62"/>
      <c r="C1079" s="62"/>
      <c r="D1079" s="62"/>
      <c r="E1079" s="62"/>
      <c r="F1079" s="62"/>
    </row>
    <row r="1080" spans="1:6" ht="15">
      <c r="A1080" s="62"/>
      <c r="B1080" s="62"/>
      <c r="C1080" s="62"/>
      <c r="D1080" s="62"/>
      <c r="E1080" s="62"/>
      <c r="F1080" s="62"/>
    </row>
    <row r="1081" spans="1:6" ht="15">
      <c r="A1081" s="62"/>
      <c r="B1081" s="62"/>
      <c r="C1081" s="62"/>
      <c r="D1081" s="62"/>
      <c r="E1081" s="62"/>
      <c r="F1081" s="62"/>
    </row>
    <row r="1082" spans="1:6" ht="15">
      <c r="A1082" s="62"/>
      <c r="B1082" s="62"/>
      <c r="C1082" s="62"/>
      <c r="D1082" s="62"/>
      <c r="E1082" s="62"/>
      <c r="F1082" s="62"/>
    </row>
    <row r="1083" spans="1:6" ht="15">
      <c r="A1083" s="62"/>
      <c r="B1083" s="62"/>
      <c r="C1083" s="62"/>
      <c r="D1083" s="62"/>
      <c r="E1083" s="62"/>
      <c r="F1083" s="62"/>
    </row>
    <row r="1084" spans="1:6" ht="15">
      <c r="A1084" s="62"/>
      <c r="B1084" s="62"/>
      <c r="C1084" s="62"/>
      <c r="D1084" s="62"/>
      <c r="E1084" s="62"/>
      <c r="F1084" s="62"/>
    </row>
    <row r="1085" spans="1:6" ht="15">
      <c r="A1085" s="62"/>
      <c r="B1085" s="62"/>
      <c r="C1085" s="62"/>
      <c r="D1085" s="62"/>
      <c r="E1085" s="62"/>
      <c r="F1085" s="62"/>
    </row>
    <row r="1086" spans="1:6" ht="15">
      <c r="A1086" s="62"/>
      <c r="B1086" s="62"/>
      <c r="C1086" s="62"/>
      <c r="D1086" s="62"/>
      <c r="E1086" s="62"/>
      <c r="F1086" s="62"/>
    </row>
    <row r="1087" spans="1:6" ht="15">
      <c r="A1087" s="62"/>
      <c r="B1087" s="62"/>
      <c r="C1087" s="62"/>
      <c r="D1087" s="62"/>
      <c r="E1087" s="62"/>
      <c r="F1087" s="62"/>
    </row>
    <row r="1088" spans="1:6" ht="15">
      <c r="A1088" s="62"/>
      <c r="B1088" s="62"/>
      <c r="C1088" s="62"/>
      <c r="D1088" s="62"/>
      <c r="E1088" s="62"/>
      <c r="F1088" s="62"/>
    </row>
    <row r="1089" spans="1:6" ht="15">
      <c r="A1089" s="62"/>
      <c r="B1089" s="62"/>
      <c r="C1089" s="62"/>
      <c r="D1089" s="62"/>
      <c r="E1089" s="62"/>
      <c r="F1089" s="62"/>
    </row>
    <row r="1090" spans="1:6" ht="15">
      <c r="A1090" s="62"/>
      <c r="B1090" s="62"/>
      <c r="C1090" s="62"/>
      <c r="D1090" s="62"/>
      <c r="E1090" s="62"/>
      <c r="F1090" s="62"/>
    </row>
    <row r="1091" spans="1:6" ht="15">
      <c r="A1091" s="62"/>
      <c r="B1091" s="62"/>
      <c r="C1091" s="62"/>
      <c r="D1091" s="62"/>
      <c r="E1091" s="62"/>
      <c r="F1091" s="62"/>
    </row>
    <row r="1092" spans="1:6" ht="15">
      <c r="A1092" s="62"/>
      <c r="B1092" s="62"/>
      <c r="C1092" s="62"/>
      <c r="D1092" s="62"/>
      <c r="E1092" s="62"/>
      <c r="F1092" s="62"/>
    </row>
    <row r="1093" spans="1:6" ht="15">
      <c r="A1093" s="62"/>
      <c r="B1093" s="62"/>
      <c r="C1093" s="62"/>
      <c r="D1093" s="62"/>
      <c r="E1093" s="62"/>
      <c r="F1093" s="62"/>
    </row>
    <row r="1094" spans="1:6" ht="15">
      <c r="A1094" s="62"/>
      <c r="B1094" s="62"/>
      <c r="C1094" s="62"/>
      <c r="D1094" s="62"/>
      <c r="E1094" s="62"/>
      <c r="F1094" s="62"/>
    </row>
    <row r="1095" spans="1:6" ht="15">
      <c r="A1095" s="62"/>
      <c r="B1095" s="62"/>
      <c r="C1095" s="62"/>
      <c r="D1095" s="62"/>
      <c r="E1095" s="62"/>
      <c r="F1095" s="62"/>
    </row>
    <row r="1096" spans="1:6" ht="15">
      <c r="A1096" s="62"/>
      <c r="B1096" s="62"/>
      <c r="C1096" s="62"/>
      <c r="D1096" s="62"/>
      <c r="E1096" s="62"/>
      <c r="F1096" s="62"/>
    </row>
    <row r="1097" spans="1:6" ht="15">
      <c r="A1097" s="62"/>
      <c r="B1097" s="62"/>
      <c r="C1097" s="62"/>
      <c r="D1097" s="62"/>
      <c r="E1097" s="62"/>
      <c r="F1097" s="62"/>
    </row>
    <row r="1098" spans="1:6" ht="15">
      <c r="A1098" s="62"/>
      <c r="B1098" s="62"/>
      <c r="C1098" s="62"/>
      <c r="D1098" s="62"/>
      <c r="E1098" s="62"/>
      <c r="F1098" s="62"/>
    </row>
    <row r="1099" spans="1:6" ht="15">
      <c r="A1099" s="62"/>
      <c r="B1099" s="62"/>
      <c r="C1099" s="62"/>
      <c r="D1099" s="62"/>
      <c r="E1099" s="62"/>
      <c r="F1099" s="62"/>
    </row>
    <row r="1100" spans="1:6" ht="15">
      <c r="A1100" s="62"/>
      <c r="B1100" s="62"/>
      <c r="C1100" s="62"/>
      <c r="D1100" s="62"/>
      <c r="E1100" s="62"/>
      <c r="F1100" s="62"/>
    </row>
    <row r="1101" spans="1:6" ht="15">
      <c r="A1101" s="62"/>
      <c r="B1101" s="62"/>
      <c r="C1101" s="62"/>
      <c r="D1101" s="62"/>
      <c r="E1101" s="62"/>
      <c r="F1101" s="62"/>
    </row>
    <row r="1102" spans="1:6" ht="15">
      <c r="A1102" s="62"/>
      <c r="B1102" s="62"/>
      <c r="C1102" s="62"/>
      <c r="D1102" s="62"/>
      <c r="E1102" s="62"/>
      <c r="F1102" s="62"/>
    </row>
    <row r="1103" spans="1:6" ht="15">
      <c r="A1103" s="62"/>
      <c r="B1103" s="62"/>
      <c r="C1103" s="62"/>
      <c r="D1103" s="62"/>
      <c r="E1103" s="62"/>
      <c r="F1103" s="62"/>
    </row>
    <row r="1104" spans="1:6" ht="15">
      <c r="A1104" s="62"/>
      <c r="B1104" s="62"/>
      <c r="C1104" s="62"/>
      <c r="D1104" s="62"/>
      <c r="E1104" s="62"/>
      <c r="F1104" s="62"/>
    </row>
    <row r="1105" spans="1:6" ht="15">
      <c r="A1105" s="62"/>
      <c r="B1105" s="62"/>
      <c r="C1105" s="62"/>
      <c r="D1105" s="62"/>
      <c r="E1105" s="62"/>
      <c r="F1105" s="62"/>
    </row>
    <row r="1106" spans="1:6" ht="15">
      <c r="A1106" s="62"/>
      <c r="B1106" s="62"/>
      <c r="C1106" s="62"/>
      <c r="D1106" s="62"/>
      <c r="E1106" s="62"/>
      <c r="F1106" s="62"/>
    </row>
    <row r="1107" spans="1:6" ht="15">
      <c r="A1107" s="62"/>
      <c r="B1107" s="62"/>
      <c r="C1107" s="62"/>
      <c r="D1107" s="62"/>
      <c r="E1107" s="62"/>
      <c r="F1107" s="62"/>
    </row>
    <row r="1108" spans="1:6" ht="15">
      <c r="A1108" s="62"/>
      <c r="B1108" s="62"/>
      <c r="C1108" s="62"/>
      <c r="D1108" s="62"/>
      <c r="E1108" s="62"/>
      <c r="F1108" s="62"/>
    </row>
    <row r="1109" spans="1:6" ht="15">
      <c r="A1109" s="62"/>
      <c r="B1109" s="62"/>
      <c r="C1109" s="62"/>
      <c r="D1109" s="62"/>
      <c r="E1109" s="62"/>
      <c r="F1109" s="62"/>
    </row>
    <row r="1110" spans="1:6" ht="15">
      <c r="A1110" s="62"/>
      <c r="B1110" s="62"/>
      <c r="C1110" s="62"/>
      <c r="D1110" s="62"/>
      <c r="E1110" s="62"/>
      <c r="F1110" s="62"/>
    </row>
    <row r="1111" spans="1:6" ht="15">
      <c r="A1111" s="62"/>
      <c r="B1111" s="62"/>
      <c r="C1111" s="62"/>
      <c r="D1111" s="62"/>
      <c r="E1111" s="62"/>
      <c r="F1111" s="62"/>
    </row>
    <row r="1112" spans="1:6" ht="15">
      <c r="A1112" s="62"/>
      <c r="B1112" s="62"/>
      <c r="C1112" s="62"/>
      <c r="D1112" s="62"/>
      <c r="E1112" s="62"/>
      <c r="F1112" s="62"/>
    </row>
    <row r="1113" spans="1:6" ht="15">
      <c r="A1113" s="62"/>
      <c r="B1113" s="62"/>
      <c r="C1113" s="62"/>
      <c r="D1113" s="62"/>
      <c r="E1113" s="62"/>
      <c r="F1113" s="62"/>
    </row>
    <row r="1114" spans="1:6" ht="15">
      <c r="A1114" s="62"/>
      <c r="B1114" s="62"/>
      <c r="C1114" s="62"/>
      <c r="D1114" s="62"/>
      <c r="E1114" s="62"/>
      <c r="F1114" s="62"/>
    </row>
    <row r="1115" spans="1:6" ht="15">
      <c r="A1115" s="62"/>
      <c r="B1115" s="62"/>
      <c r="C1115" s="62"/>
      <c r="D1115" s="62"/>
      <c r="E1115" s="62"/>
      <c r="F1115" s="62"/>
    </row>
    <row r="1116" spans="1:6" ht="15">
      <c r="A1116" s="62"/>
      <c r="B1116" s="62"/>
      <c r="C1116" s="62"/>
      <c r="D1116" s="62"/>
      <c r="E1116" s="62"/>
      <c r="F1116" s="62"/>
    </row>
    <row r="1117" spans="1:6" ht="15">
      <c r="A1117" s="62"/>
      <c r="B1117" s="62"/>
      <c r="C1117" s="62"/>
      <c r="D1117" s="62"/>
      <c r="E1117" s="62"/>
      <c r="F1117" s="62"/>
    </row>
    <row r="1118" spans="1:6" ht="15">
      <c r="A1118" s="62"/>
      <c r="B1118" s="62"/>
      <c r="C1118" s="62"/>
      <c r="D1118" s="62"/>
      <c r="E1118" s="62"/>
      <c r="F1118" s="62"/>
    </row>
    <row r="1119" spans="1:6" ht="15">
      <c r="A1119" s="62"/>
      <c r="B1119" s="62"/>
      <c r="C1119" s="62"/>
      <c r="D1119" s="62"/>
      <c r="E1119" s="62"/>
      <c r="F1119" s="62"/>
    </row>
    <row r="1120" spans="1:6" ht="15">
      <c r="A1120" s="62"/>
      <c r="B1120" s="62"/>
      <c r="C1120" s="62"/>
      <c r="D1120" s="62"/>
      <c r="E1120" s="62"/>
      <c r="F1120" s="62"/>
    </row>
    <row r="1121" spans="1:6" ht="15">
      <c r="A1121" s="62"/>
      <c r="B1121" s="62"/>
      <c r="C1121" s="62"/>
      <c r="D1121" s="62"/>
      <c r="E1121" s="62"/>
      <c r="F1121" s="62"/>
    </row>
    <row r="1122" spans="1:6" ht="15">
      <c r="A1122" s="62"/>
      <c r="B1122" s="62"/>
      <c r="C1122" s="62"/>
      <c r="D1122" s="62"/>
      <c r="E1122" s="62"/>
      <c r="F1122" s="62"/>
    </row>
    <row r="1123" spans="1:6" ht="15">
      <c r="A1123" s="62"/>
      <c r="B1123" s="62"/>
      <c r="C1123" s="62"/>
      <c r="D1123" s="62"/>
      <c r="E1123" s="62"/>
      <c r="F1123" s="62"/>
    </row>
    <row r="1124" spans="1:6" ht="15">
      <c r="A1124" s="62"/>
      <c r="B1124" s="62"/>
      <c r="C1124" s="62"/>
      <c r="D1124" s="62"/>
      <c r="E1124" s="62"/>
      <c r="F1124" s="62"/>
    </row>
    <row r="1125" spans="1:6" ht="15">
      <c r="A1125" s="62"/>
      <c r="B1125" s="62"/>
      <c r="C1125" s="62"/>
      <c r="D1125" s="62"/>
      <c r="E1125" s="62"/>
      <c r="F1125" s="62"/>
    </row>
    <row r="1126" spans="1:6" ht="15">
      <c r="A1126" s="62"/>
      <c r="B1126" s="62"/>
      <c r="C1126" s="62"/>
      <c r="D1126" s="62"/>
      <c r="E1126" s="62"/>
      <c r="F1126" s="62"/>
    </row>
    <row r="1127" spans="1:6" ht="15">
      <c r="A1127" s="62"/>
      <c r="B1127" s="62"/>
      <c r="C1127" s="62"/>
      <c r="D1127" s="62"/>
      <c r="E1127" s="62"/>
      <c r="F1127" s="62"/>
    </row>
    <row r="1128" spans="1:6" ht="15">
      <c r="A1128" s="62"/>
      <c r="B1128" s="62"/>
      <c r="C1128" s="62"/>
      <c r="D1128" s="62"/>
      <c r="E1128" s="62"/>
      <c r="F1128" s="62"/>
    </row>
    <row r="1129" spans="1:6" ht="15">
      <c r="A1129" s="62"/>
      <c r="B1129" s="62"/>
      <c r="C1129" s="62"/>
      <c r="D1129" s="62"/>
      <c r="E1129" s="62"/>
      <c r="F1129" s="62"/>
    </row>
    <row r="1130" spans="1:6" ht="15">
      <c r="A1130" s="62"/>
      <c r="B1130" s="62"/>
      <c r="C1130" s="62"/>
      <c r="D1130" s="62"/>
      <c r="E1130" s="62"/>
      <c r="F1130" s="62"/>
    </row>
    <row r="1131" spans="1:6" ht="15">
      <c r="A1131" s="62"/>
      <c r="B1131" s="62"/>
      <c r="C1131" s="62"/>
      <c r="D1131" s="62"/>
      <c r="E1131" s="62"/>
      <c r="F1131" s="62"/>
    </row>
    <row r="1132" spans="1:6" ht="15">
      <c r="A1132" s="62"/>
      <c r="B1132" s="62"/>
      <c r="C1132" s="62"/>
      <c r="D1132" s="62"/>
      <c r="E1132" s="62"/>
      <c r="F1132" s="62"/>
    </row>
    <row r="1133" spans="1:6" ht="15">
      <c r="A1133" s="62"/>
      <c r="B1133" s="62"/>
      <c r="C1133" s="62"/>
      <c r="D1133" s="62"/>
      <c r="E1133" s="62"/>
      <c r="F1133" s="62"/>
    </row>
    <row r="1134" spans="1:6" ht="15">
      <c r="A1134" s="62"/>
      <c r="B1134" s="62"/>
      <c r="C1134" s="62"/>
      <c r="D1134" s="62"/>
      <c r="E1134" s="62"/>
      <c r="F1134" s="62"/>
    </row>
    <row r="1135" spans="1:6" ht="15">
      <c r="A1135" s="62"/>
      <c r="B1135" s="62"/>
      <c r="C1135" s="62"/>
      <c r="D1135" s="62"/>
      <c r="E1135" s="62"/>
      <c r="F1135" s="62"/>
    </row>
    <row r="1136" spans="1:6" ht="15">
      <c r="A1136" s="62"/>
      <c r="B1136" s="62"/>
      <c r="C1136" s="62"/>
      <c r="D1136" s="62"/>
      <c r="E1136" s="62"/>
      <c r="F1136" s="62"/>
    </row>
    <row r="1137" spans="1:6" ht="15">
      <c r="A1137" s="62"/>
      <c r="B1137" s="62"/>
      <c r="C1137" s="62"/>
      <c r="D1137" s="62"/>
      <c r="E1137" s="62"/>
      <c r="F1137" s="62"/>
    </row>
    <row r="1138" spans="1:6" ht="15">
      <c r="A1138" s="62"/>
      <c r="B1138" s="62"/>
      <c r="C1138" s="62"/>
      <c r="D1138" s="62"/>
      <c r="E1138" s="62"/>
      <c r="F1138" s="62"/>
    </row>
    <row r="1139" spans="1:6" ht="15">
      <c r="A1139" s="62"/>
      <c r="B1139" s="62"/>
      <c r="C1139" s="62"/>
      <c r="D1139" s="62"/>
      <c r="E1139" s="62"/>
      <c r="F1139" s="62"/>
    </row>
    <row r="1140" spans="1:6" ht="15">
      <c r="A1140" s="62"/>
      <c r="B1140" s="62"/>
      <c r="C1140" s="62"/>
      <c r="D1140" s="62"/>
      <c r="E1140" s="62"/>
      <c r="F1140" s="62"/>
    </row>
    <row r="1141" spans="1:6" ht="15">
      <c r="A1141" s="62"/>
      <c r="B1141" s="62"/>
      <c r="C1141" s="62"/>
      <c r="D1141" s="62"/>
      <c r="E1141" s="62"/>
      <c r="F1141" s="62"/>
    </row>
    <row r="1142" spans="1:6" ht="15">
      <c r="A1142" s="62"/>
      <c r="B1142" s="62"/>
      <c r="C1142" s="62"/>
      <c r="D1142" s="62"/>
      <c r="E1142" s="62"/>
      <c r="F1142" s="62"/>
    </row>
    <row r="1143" spans="1:6" ht="15">
      <c r="A1143" s="62"/>
      <c r="B1143" s="62"/>
      <c r="C1143" s="62"/>
      <c r="D1143" s="62"/>
      <c r="E1143" s="62"/>
      <c r="F1143" s="62"/>
    </row>
    <row r="1144" spans="1:6" ht="15">
      <c r="A1144" s="62"/>
      <c r="B1144" s="62"/>
      <c r="C1144" s="62"/>
      <c r="D1144" s="62"/>
      <c r="E1144" s="62"/>
      <c r="F1144" s="62"/>
    </row>
    <row r="1145" spans="1:6" ht="15">
      <c r="A1145" s="62"/>
      <c r="B1145" s="62"/>
      <c r="C1145" s="62"/>
      <c r="D1145" s="62"/>
      <c r="E1145" s="62"/>
      <c r="F1145" s="62"/>
    </row>
    <row r="1146" spans="1:6" ht="15">
      <c r="A1146" s="62"/>
      <c r="B1146" s="62"/>
      <c r="C1146" s="62"/>
      <c r="D1146" s="62"/>
      <c r="E1146" s="62"/>
      <c r="F1146" s="62"/>
    </row>
    <row r="1147" spans="1:6" ht="15">
      <c r="A1147" s="62"/>
      <c r="B1147" s="62"/>
      <c r="C1147" s="62"/>
      <c r="D1147" s="62"/>
      <c r="E1147" s="62"/>
      <c r="F1147" s="62"/>
    </row>
    <row r="1148" spans="1:6" ht="15">
      <c r="A1148" s="62"/>
      <c r="B1148" s="62"/>
      <c r="C1148" s="62"/>
      <c r="D1148" s="62"/>
      <c r="E1148" s="62"/>
      <c r="F1148" s="62"/>
    </row>
    <row r="1149" spans="1:6" ht="15">
      <c r="A1149" s="62"/>
      <c r="B1149" s="62"/>
      <c r="C1149" s="62"/>
      <c r="D1149" s="62"/>
      <c r="E1149" s="62"/>
      <c r="F1149" s="62"/>
    </row>
    <row r="1150" spans="1:6" ht="15">
      <c r="A1150" s="62"/>
      <c r="B1150" s="62"/>
      <c r="C1150" s="62"/>
      <c r="D1150" s="62"/>
      <c r="E1150" s="62"/>
      <c r="F1150" s="62"/>
    </row>
    <row r="1151" spans="1:6" ht="15">
      <c r="A1151" s="62"/>
      <c r="B1151" s="62"/>
      <c r="C1151" s="62"/>
      <c r="D1151" s="62"/>
      <c r="E1151" s="62"/>
      <c r="F1151" s="62"/>
    </row>
    <row r="1152" spans="1:6" ht="15">
      <c r="A1152" s="62"/>
      <c r="B1152" s="62"/>
      <c r="C1152" s="62"/>
      <c r="D1152" s="62"/>
      <c r="E1152" s="62"/>
      <c r="F1152" s="62"/>
    </row>
    <row r="1153" spans="1:6" ht="15">
      <c r="A1153" s="62"/>
      <c r="B1153" s="62"/>
      <c r="C1153" s="62"/>
      <c r="D1153" s="62"/>
      <c r="E1153" s="62"/>
      <c r="F1153" s="62"/>
    </row>
    <row r="1154" spans="1:6" ht="15">
      <c r="A1154" s="62"/>
      <c r="B1154" s="62"/>
      <c r="C1154" s="62"/>
      <c r="D1154" s="62"/>
      <c r="E1154" s="62"/>
      <c r="F1154" s="62"/>
    </row>
    <row r="1155" spans="1:6" ht="15">
      <c r="A1155" s="62"/>
      <c r="B1155" s="62"/>
      <c r="C1155" s="62"/>
      <c r="D1155" s="62"/>
      <c r="E1155" s="62"/>
      <c r="F1155" s="62"/>
    </row>
    <row r="1156" spans="1:6" ht="15">
      <c r="A1156" s="62"/>
      <c r="B1156" s="62"/>
      <c r="C1156" s="62"/>
      <c r="D1156" s="62"/>
      <c r="E1156" s="62"/>
      <c r="F1156" s="62"/>
    </row>
    <row r="1157" spans="1:6" ht="15">
      <c r="A1157" s="62"/>
      <c r="B1157" s="62"/>
      <c r="C1157" s="62"/>
      <c r="D1157" s="62"/>
      <c r="E1157" s="62"/>
      <c r="F1157" s="62"/>
    </row>
    <row r="1158" spans="1:6" ht="15">
      <c r="A1158" s="62"/>
      <c r="B1158" s="62"/>
      <c r="C1158" s="62"/>
      <c r="D1158" s="62"/>
      <c r="E1158" s="62"/>
      <c r="F1158" s="62"/>
    </row>
    <row r="1159" spans="1:6" ht="15">
      <c r="A1159" s="62"/>
      <c r="B1159" s="62"/>
      <c r="C1159" s="62"/>
      <c r="D1159" s="62"/>
      <c r="E1159" s="62"/>
      <c r="F1159" s="62"/>
    </row>
    <row r="1160" spans="1:6" ht="15">
      <c r="A1160" s="62"/>
      <c r="B1160" s="62"/>
      <c r="C1160" s="62"/>
      <c r="D1160" s="62"/>
      <c r="E1160" s="62"/>
      <c r="F1160" s="62"/>
    </row>
    <row r="1161" spans="1:6" ht="15">
      <c r="A1161" s="62"/>
      <c r="B1161" s="62"/>
      <c r="C1161" s="62"/>
      <c r="D1161" s="62"/>
      <c r="E1161" s="62"/>
      <c r="F1161" s="62"/>
    </row>
    <row r="1162" spans="1:6" ht="15">
      <c r="A1162" s="62"/>
      <c r="B1162" s="62"/>
      <c r="C1162" s="62"/>
      <c r="D1162" s="62"/>
      <c r="E1162" s="62"/>
      <c r="F1162" s="62"/>
    </row>
    <row r="1163" spans="1:6" ht="15">
      <c r="A1163" s="62"/>
      <c r="B1163" s="62"/>
      <c r="C1163" s="62"/>
      <c r="D1163" s="62"/>
      <c r="E1163" s="62"/>
      <c r="F1163" s="62"/>
    </row>
    <row r="1164" spans="1:6" ht="15">
      <c r="A1164" s="62"/>
      <c r="B1164" s="62"/>
      <c r="C1164" s="62"/>
      <c r="D1164" s="62"/>
      <c r="E1164" s="62"/>
      <c r="F1164" s="62"/>
    </row>
    <row r="1165" spans="1:6" ht="15">
      <c r="A1165" s="62"/>
      <c r="B1165" s="62"/>
      <c r="C1165" s="62"/>
      <c r="D1165" s="62"/>
      <c r="E1165" s="62"/>
      <c r="F1165" s="62"/>
    </row>
    <row r="1166" spans="1:6" ht="15">
      <c r="A1166" s="62"/>
      <c r="B1166" s="62"/>
      <c r="C1166" s="62"/>
      <c r="D1166" s="62"/>
      <c r="E1166" s="62"/>
      <c r="F1166" s="62"/>
    </row>
    <row r="1167" spans="1:6" ht="15">
      <c r="A1167" s="62"/>
      <c r="B1167" s="62"/>
      <c r="C1167" s="62"/>
      <c r="D1167" s="62"/>
      <c r="E1167" s="62"/>
      <c r="F1167" s="62"/>
    </row>
    <row r="1168" spans="1:6" ht="15">
      <c r="A1168" s="62"/>
      <c r="B1168" s="62"/>
      <c r="C1168" s="62"/>
      <c r="D1168" s="62"/>
      <c r="E1168" s="62"/>
      <c r="F1168" s="62"/>
    </row>
    <row r="1169" spans="1:6" ht="15">
      <c r="A1169" s="62"/>
      <c r="B1169" s="62"/>
      <c r="C1169" s="62"/>
      <c r="D1169" s="62"/>
      <c r="E1169" s="62"/>
      <c r="F1169" s="62"/>
    </row>
    <row r="1170" spans="1:6" ht="15">
      <c r="A1170" s="62"/>
      <c r="B1170" s="62"/>
      <c r="C1170" s="62"/>
      <c r="D1170" s="62"/>
      <c r="E1170" s="62"/>
      <c r="F1170" s="62"/>
    </row>
    <row r="1171" spans="1:6" ht="15">
      <c r="A1171" s="62"/>
      <c r="B1171" s="62"/>
      <c r="C1171" s="62"/>
      <c r="D1171" s="62"/>
      <c r="E1171" s="62"/>
      <c r="F1171" s="62"/>
    </row>
    <row r="1172" spans="1:6" ht="15">
      <c r="A1172" s="62"/>
      <c r="B1172" s="62"/>
      <c r="C1172" s="62"/>
      <c r="D1172" s="62"/>
      <c r="E1172" s="62"/>
      <c r="F1172" s="62"/>
    </row>
    <row r="1173" spans="1:6" ht="15">
      <c r="A1173" s="62"/>
      <c r="B1173" s="62"/>
      <c r="C1173" s="62"/>
      <c r="D1173" s="62"/>
      <c r="E1173" s="62"/>
      <c r="F1173" s="62"/>
    </row>
    <row r="1174" spans="1:6" ht="15">
      <c r="A1174" s="62"/>
      <c r="B1174" s="62"/>
      <c r="C1174" s="62"/>
      <c r="D1174" s="62"/>
      <c r="E1174" s="62"/>
      <c r="F1174" s="62"/>
    </row>
    <row r="1175" spans="1:6" ht="15">
      <c r="A1175" s="62"/>
      <c r="B1175" s="62"/>
      <c r="C1175" s="62"/>
      <c r="D1175" s="62"/>
      <c r="E1175" s="62"/>
      <c r="F1175" s="62"/>
    </row>
    <row r="1176" spans="1:6" ht="15">
      <c r="A1176" s="62"/>
      <c r="B1176" s="62"/>
      <c r="C1176" s="62"/>
      <c r="D1176" s="62"/>
      <c r="E1176" s="62"/>
      <c r="F1176" s="62"/>
    </row>
    <row r="1177" spans="1:6" ht="15">
      <c r="A1177" s="62"/>
      <c r="B1177" s="62"/>
      <c r="C1177" s="62"/>
      <c r="D1177" s="62"/>
      <c r="E1177" s="62"/>
      <c r="F1177" s="62"/>
    </row>
    <row r="1178" spans="1:6" ht="15">
      <c r="A1178" s="62"/>
      <c r="B1178" s="62"/>
      <c r="C1178" s="62"/>
      <c r="D1178" s="62"/>
      <c r="E1178" s="62"/>
      <c r="F1178" s="62"/>
    </row>
    <row r="1179" spans="1:6" ht="15">
      <c r="A1179" s="62"/>
      <c r="B1179" s="62"/>
      <c r="C1179" s="62"/>
      <c r="D1179" s="62"/>
      <c r="E1179" s="62"/>
      <c r="F1179" s="62"/>
    </row>
    <row r="1180" spans="1:6" ht="15">
      <c r="A1180" s="62"/>
      <c r="B1180" s="62"/>
      <c r="C1180" s="62"/>
      <c r="D1180" s="62"/>
      <c r="E1180" s="62"/>
      <c r="F1180" s="62"/>
    </row>
    <row r="1181" spans="1:6" ht="15">
      <c r="A1181" s="62"/>
      <c r="B1181" s="62"/>
      <c r="C1181" s="62"/>
      <c r="D1181" s="62"/>
      <c r="E1181" s="62"/>
      <c r="F1181" s="62"/>
    </row>
    <row r="1182" spans="1:6" ht="15">
      <c r="A1182" s="62"/>
      <c r="B1182" s="62"/>
      <c r="C1182" s="62"/>
      <c r="D1182" s="62"/>
      <c r="E1182" s="62"/>
      <c r="F1182" s="62"/>
    </row>
    <row r="1183" spans="1:6" ht="15">
      <c r="A1183" s="62"/>
      <c r="B1183" s="62"/>
      <c r="C1183" s="62"/>
      <c r="D1183" s="62"/>
      <c r="E1183" s="62"/>
      <c r="F1183" s="62"/>
    </row>
    <row r="1184" spans="1:6" ht="15">
      <c r="A1184" s="62"/>
      <c r="B1184" s="62"/>
      <c r="C1184" s="62"/>
      <c r="D1184" s="62"/>
      <c r="E1184" s="62"/>
      <c r="F1184" s="62"/>
    </row>
    <row r="1185" spans="1:6" ht="15">
      <c r="A1185" s="62"/>
      <c r="B1185" s="62"/>
      <c r="C1185" s="62"/>
      <c r="D1185" s="62"/>
      <c r="E1185" s="62"/>
      <c r="F1185" s="62"/>
    </row>
    <row r="1186" spans="1:6" ht="15">
      <c r="A1186" s="62"/>
      <c r="B1186" s="62"/>
      <c r="C1186" s="62"/>
      <c r="D1186" s="62"/>
      <c r="E1186" s="62"/>
      <c r="F1186" s="62"/>
    </row>
    <row r="1187" spans="1:6" ht="15">
      <c r="A1187" s="62"/>
      <c r="B1187" s="62"/>
      <c r="C1187" s="62"/>
      <c r="D1187" s="62"/>
      <c r="E1187" s="62"/>
      <c r="F1187" s="62"/>
    </row>
    <row r="1188" spans="1:6" ht="15">
      <c r="A1188" s="62"/>
      <c r="B1188" s="62"/>
      <c r="C1188" s="62"/>
      <c r="D1188" s="62"/>
      <c r="E1188" s="62"/>
      <c r="F1188" s="62"/>
    </row>
    <row r="1189" spans="1:6" ht="15">
      <c r="A1189" s="62"/>
      <c r="B1189" s="62"/>
      <c r="C1189" s="62"/>
      <c r="D1189" s="62"/>
      <c r="E1189" s="62"/>
      <c r="F1189" s="62"/>
    </row>
    <row r="1190" spans="1:6" ht="15">
      <c r="A1190" s="62"/>
      <c r="B1190" s="62"/>
      <c r="C1190" s="62"/>
      <c r="D1190" s="62"/>
      <c r="E1190" s="62"/>
      <c r="F1190" s="62"/>
    </row>
    <row r="1191" spans="1:6" ht="15">
      <c r="A1191" s="62"/>
      <c r="B1191" s="62"/>
      <c r="C1191" s="62"/>
      <c r="D1191" s="62"/>
      <c r="E1191" s="62"/>
      <c r="F1191" s="62"/>
    </row>
    <row r="1192" spans="1:6" ht="15">
      <c r="A1192" s="62"/>
      <c r="B1192" s="62"/>
      <c r="C1192" s="62"/>
      <c r="D1192" s="62"/>
      <c r="E1192" s="62"/>
      <c r="F1192" s="62"/>
    </row>
    <row r="1193" spans="1:6" ht="15">
      <c r="A1193" s="62"/>
      <c r="B1193" s="62"/>
      <c r="C1193" s="62"/>
      <c r="D1193" s="62"/>
      <c r="E1193" s="62"/>
      <c r="F1193" s="62"/>
    </row>
    <row r="1194" spans="1:6" ht="15">
      <c r="A1194" s="62"/>
      <c r="B1194" s="62"/>
      <c r="C1194" s="62"/>
      <c r="D1194" s="62"/>
      <c r="E1194" s="62"/>
      <c r="F1194" s="62"/>
    </row>
    <row r="1195" spans="1:6" ht="15">
      <c r="A1195" s="62"/>
      <c r="B1195" s="62"/>
      <c r="C1195" s="62"/>
      <c r="D1195" s="62"/>
      <c r="E1195" s="62"/>
      <c r="F1195" s="62"/>
    </row>
    <row r="1196" spans="1:6" ht="15">
      <c r="A1196" s="62"/>
      <c r="B1196" s="62"/>
      <c r="C1196" s="62"/>
      <c r="D1196" s="62"/>
      <c r="E1196" s="62"/>
      <c r="F1196" s="62"/>
    </row>
    <row r="1197" spans="1:6" ht="15">
      <c r="A1197" s="62"/>
      <c r="B1197" s="62"/>
      <c r="C1197" s="62"/>
      <c r="D1197" s="62"/>
      <c r="E1197" s="62"/>
      <c r="F1197" s="62"/>
    </row>
    <row r="1198" spans="1:6" ht="15">
      <c r="A1198" s="62"/>
      <c r="B1198" s="62"/>
      <c r="C1198" s="62"/>
      <c r="D1198" s="62"/>
      <c r="E1198" s="62"/>
      <c r="F1198" s="62"/>
    </row>
    <row r="1199" spans="1:6" ht="15">
      <c r="A1199" s="62"/>
      <c r="B1199" s="62"/>
      <c r="C1199" s="62"/>
      <c r="D1199" s="62"/>
      <c r="E1199" s="62"/>
      <c r="F1199" s="62"/>
    </row>
    <row r="1200" spans="1:6" ht="15">
      <c r="A1200" s="62"/>
      <c r="B1200" s="62"/>
      <c r="C1200" s="62"/>
      <c r="D1200" s="62"/>
      <c r="E1200" s="62"/>
      <c r="F1200" s="62"/>
    </row>
    <row r="1201" spans="1:6" ht="15">
      <c r="A1201" s="62"/>
      <c r="B1201" s="62"/>
      <c r="C1201" s="62"/>
      <c r="D1201" s="62"/>
      <c r="E1201" s="62"/>
      <c r="F1201" s="62"/>
    </row>
    <row r="1202" spans="1:6" ht="15">
      <c r="A1202" s="62"/>
      <c r="B1202" s="62"/>
      <c r="C1202" s="62"/>
      <c r="D1202" s="62"/>
      <c r="E1202" s="62"/>
      <c r="F1202" s="62"/>
    </row>
    <row r="1203" spans="1:6" ht="15">
      <c r="A1203" s="62"/>
      <c r="B1203" s="62"/>
      <c r="C1203" s="62"/>
      <c r="D1203" s="62"/>
      <c r="E1203" s="62"/>
      <c r="F1203" s="62"/>
    </row>
    <row r="1204" spans="1:6" ht="15">
      <c r="A1204" s="62"/>
      <c r="B1204" s="62"/>
      <c r="C1204" s="62"/>
      <c r="D1204" s="62"/>
      <c r="E1204" s="62"/>
      <c r="F1204" s="62"/>
    </row>
    <row r="1205" spans="1:6" ht="15">
      <c r="A1205" s="62"/>
      <c r="B1205" s="62"/>
      <c r="C1205" s="62"/>
      <c r="D1205" s="62"/>
      <c r="E1205" s="62"/>
      <c r="F1205" s="62"/>
    </row>
    <row r="1206" spans="1:6" ht="15">
      <c r="A1206" s="62"/>
      <c r="B1206" s="62"/>
      <c r="C1206" s="62"/>
      <c r="D1206" s="62"/>
      <c r="E1206" s="62"/>
      <c r="F1206" s="62"/>
    </row>
    <row r="1207" spans="1:6" ht="15">
      <c r="A1207" s="62"/>
      <c r="B1207" s="62"/>
      <c r="C1207" s="62"/>
      <c r="D1207" s="62"/>
      <c r="E1207" s="62"/>
      <c r="F1207" s="62"/>
    </row>
    <row r="1208" spans="1:6" ht="15">
      <c r="A1208" s="62"/>
      <c r="B1208" s="62"/>
      <c r="C1208" s="62"/>
      <c r="D1208" s="62"/>
      <c r="E1208" s="62"/>
      <c r="F1208" s="62"/>
    </row>
    <row r="1209" spans="1:6" ht="15">
      <c r="A1209" s="62"/>
      <c r="B1209" s="62"/>
      <c r="C1209" s="62"/>
      <c r="D1209" s="62"/>
      <c r="E1209" s="62"/>
      <c r="F1209" s="62"/>
    </row>
    <row r="1210" spans="1:6" ht="15">
      <c r="A1210" s="62"/>
      <c r="B1210" s="62"/>
      <c r="C1210" s="62"/>
      <c r="D1210" s="62"/>
      <c r="E1210" s="62"/>
      <c r="F1210" s="62"/>
    </row>
    <row r="1211" spans="1:6" ht="15">
      <c r="A1211" s="62"/>
      <c r="B1211" s="62"/>
      <c r="C1211" s="62"/>
      <c r="D1211" s="62"/>
      <c r="E1211" s="62"/>
      <c r="F1211" s="62"/>
    </row>
    <row r="1212" spans="1:6" ht="15">
      <c r="A1212" s="62"/>
      <c r="B1212" s="62"/>
      <c r="C1212" s="62"/>
      <c r="D1212" s="62"/>
      <c r="E1212" s="62"/>
      <c r="F1212" s="62"/>
    </row>
    <row r="1213" spans="1:6" ht="15">
      <c r="A1213" s="62"/>
      <c r="B1213" s="62"/>
      <c r="C1213" s="62"/>
      <c r="D1213" s="62"/>
      <c r="E1213" s="62"/>
      <c r="F1213" s="62"/>
    </row>
    <row r="1214" spans="1:6" ht="15">
      <c r="A1214" s="62"/>
      <c r="B1214" s="62"/>
      <c r="C1214" s="62"/>
      <c r="D1214" s="62"/>
      <c r="E1214" s="62"/>
      <c r="F1214" s="62"/>
    </row>
    <row r="1215" spans="1:6" ht="15">
      <c r="A1215" s="62"/>
      <c r="B1215" s="62"/>
      <c r="C1215" s="62"/>
      <c r="D1215" s="62"/>
      <c r="E1215" s="62"/>
      <c r="F1215" s="62"/>
    </row>
    <row r="1216" spans="1:6" ht="15">
      <c r="A1216" s="62"/>
      <c r="B1216" s="62"/>
      <c r="C1216" s="62"/>
      <c r="D1216" s="62"/>
      <c r="E1216" s="62"/>
      <c r="F1216" s="62"/>
    </row>
    <row r="1217" spans="1:6" ht="15">
      <c r="A1217" s="62"/>
      <c r="B1217" s="62"/>
      <c r="C1217" s="62"/>
      <c r="D1217" s="62"/>
      <c r="E1217" s="62"/>
      <c r="F1217" s="62"/>
    </row>
    <row r="1218" spans="1:6" ht="15">
      <c r="A1218" s="62"/>
      <c r="B1218" s="62"/>
      <c r="C1218" s="62"/>
      <c r="D1218" s="62"/>
      <c r="E1218" s="62"/>
      <c r="F1218" s="62"/>
    </row>
    <row r="1219" spans="1:6" ht="15">
      <c r="A1219" s="62"/>
      <c r="B1219" s="62"/>
      <c r="C1219" s="62"/>
      <c r="D1219" s="62"/>
      <c r="E1219" s="62"/>
      <c r="F1219" s="62"/>
    </row>
    <row r="1220" spans="1:6" ht="15">
      <c r="A1220" s="62"/>
      <c r="B1220" s="62"/>
      <c r="C1220" s="62"/>
      <c r="D1220" s="62"/>
      <c r="E1220" s="62"/>
      <c r="F1220" s="62"/>
    </row>
    <row r="1221" spans="1:6" ht="15">
      <c r="A1221" s="62"/>
      <c r="B1221" s="62"/>
      <c r="C1221" s="62"/>
      <c r="D1221" s="62"/>
      <c r="E1221" s="62"/>
      <c r="F1221" s="62"/>
    </row>
    <row r="1222" spans="1:6" ht="15">
      <c r="A1222" s="62"/>
      <c r="B1222" s="62"/>
      <c r="C1222" s="62"/>
      <c r="D1222" s="62"/>
      <c r="E1222" s="62"/>
      <c r="F1222" s="62"/>
    </row>
    <row r="1223" spans="1:6" ht="15">
      <c r="A1223" s="62"/>
      <c r="B1223" s="62"/>
      <c r="C1223" s="62"/>
      <c r="D1223" s="62"/>
      <c r="E1223" s="62"/>
      <c r="F1223" s="62"/>
    </row>
    <row r="1224" spans="1:6" ht="15">
      <c r="A1224" s="62"/>
      <c r="B1224" s="62"/>
      <c r="C1224" s="62"/>
      <c r="D1224" s="62"/>
      <c r="E1224" s="62"/>
      <c r="F1224" s="62"/>
    </row>
    <row r="1225" spans="1:6" ht="15">
      <c r="A1225" s="62"/>
      <c r="B1225" s="62"/>
      <c r="C1225" s="62"/>
      <c r="D1225" s="62"/>
      <c r="E1225" s="62"/>
      <c r="F1225" s="62"/>
    </row>
    <row r="1226" spans="1:6" ht="15">
      <c r="A1226" s="62"/>
      <c r="B1226" s="62"/>
      <c r="C1226" s="62"/>
      <c r="D1226" s="62"/>
      <c r="E1226" s="62"/>
      <c r="F1226" s="62"/>
    </row>
    <row r="1227" spans="1:6" ht="15">
      <c r="A1227" s="62"/>
      <c r="B1227" s="62"/>
      <c r="C1227" s="62"/>
      <c r="D1227" s="62"/>
      <c r="E1227" s="62"/>
      <c r="F1227" s="62"/>
    </row>
    <row r="1228" spans="1:6" ht="15">
      <c r="A1228" s="62"/>
      <c r="B1228" s="62"/>
      <c r="C1228" s="62"/>
      <c r="D1228" s="62"/>
      <c r="E1228" s="62"/>
      <c r="F1228" s="62"/>
    </row>
    <row r="1229" spans="1:6" ht="15">
      <c r="A1229" s="62"/>
      <c r="B1229" s="62"/>
      <c r="C1229" s="62"/>
      <c r="D1229" s="62"/>
      <c r="E1229" s="62"/>
      <c r="F1229" s="62"/>
    </row>
    <row r="1230" spans="1:6" ht="15">
      <c r="A1230" s="62"/>
      <c r="B1230" s="62"/>
      <c r="C1230" s="62"/>
      <c r="D1230" s="62"/>
      <c r="E1230" s="62"/>
      <c r="F1230" s="62"/>
    </row>
    <row r="1231" spans="1:6" ht="15">
      <c r="A1231" s="62"/>
      <c r="B1231" s="62"/>
      <c r="C1231" s="62"/>
      <c r="D1231" s="62"/>
      <c r="E1231" s="62"/>
      <c r="F1231" s="62"/>
    </row>
    <row r="1232" spans="1:6" ht="15">
      <c r="A1232" s="62"/>
      <c r="B1232" s="62"/>
      <c r="C1232" s="62"/>
      <c r="D1232" s="62"/>
      <c r="E1232" s="62"/>
      <c r="F1232" s="62"/>
    </row>
    <row r="1233" spans="1:6" ht="15">
      <c r="A1233" s="62"/>
      <c r="B1233" s="62"/>
      <c r="C1233" s="62"/>
      <c r="D1233" s="62"/>
      <c r="E1233" s="62"/>
      <c r="F1233" s="62"/>
    </row>
    <row r="1234" spans="1:6" ht="15">
      <c r="A1234" s="62"/>
      <c r="B1234" s="62"/>
      <c r="C1234" s="62"/>
      <c r="D1234" s="62"/>
      <c r="E1234" s="62"/>
      <c r="F1234" s="62"/>
    </row>
    <row r="1235" spans="1:6" ht="15">
      <c r="A1235" s="62"/>
      <c r="B1235" s="62"/>
      <c r="C1235" s="62"/>
      <c r="D1235" s="62"/>
      <c r="E1235" s="62"/>
      <c r="F1235" s="62"/>
    </row>
    <row r="1236" spans="1:6" ht="15">
      <c r="A1236" s="62"/>
      <c r="B1236" s="62"/>
      <c r="C1236" s="62"/>
      <c r="D1236" s="62"/>
      <c r="E1236" s="62"/>
      <c r="F1236" s="62"/>
    </row>
    <row r="1237" spans="1:6" ht="15">
      <c r="A1237" s="62"/>
      <c r="B1237" s="62"/>
      <c r="C1237" s="62"/>
      <c r="D1237" s="62"/>
      <c r="E1237" s="62"/>
      <c r="F1237" s="62"/>
    </row>
    <row r="1238" spans="1:6" ht="15">
      <c r="A1238" s="62"/>
      <c r="B1238" s="62"/>
      <c r="C1238" s="62"/>
      <c r="D1238" s="62"/>
      <c r="E1238" s="62"/>
      <c r="F1238" s="62"/>
    </row>
    <row r="1239" spans="1:6" ht="15">
      <c r="A1239" s="62"/>
      <c r="B1239" s="62"/>
      <c r="C1239" s="62"/>
      <c r="D1239" s="62"/>
      <c r="E1239" s="62"/>
      <c r="F1239" s="62"/>
    </row>
    <row r="1240" spans="1:6" ht="15">
      <c r="A1240" s="62"/>
      <c r="B1240" s="62"/>
      <c r="C1240" s="62"/>
      <c r="D1240" s="62"/>
      <c r="E1240" s="62"/>
      <c r="F1240" s="62"/>
    </row>
    <row r="1241" spans="1:6" ht="15">
      <c r="A1241" s="62"/>
      <c r="B1241" s="62"/>
      <c r="C1241" s="62"/>
      <c r="D1241" s="62"/>
      <c r="E1241" s="62"/>
      <c r="F1241" s="62"/>
    </row>
    <row r="1242" spans="1:6" ht="15">
      <c r="A1242" s="62"/>
      <c r="B1242" s="62"/>
      <c r="C1242" s="62"/>
      <c r="D1242" s="62"/>
      <c r="E1242" s="62"/>
      <c r="F1242" s="62"/>
    </row>
    <row r="1243" spans="1:6" ht="15">
      <c r="A1243" s="62"/>
      <c r="B1243" s="62"/>
      <c r="C1243" s="62"/>
      <c r="D1243" s="62"/>
      <c r="E1243" s="62"/>
      <c r="F1243" s="62"/>
    </row>
    <row r="1244" spans="1:6" ht="15">
      <c r="A1244" s="62"/>
      <c r="B1244" s="62"/>
      <c r="C1244" s="62"/>
      <c r="D1244" s="62"/>
      <c r="E1244" s="62"/>
      <c r="F1244" s="62"/>
    </row>
    <row r="1245" spans="1:6" ht="15">
      <c r="A1245" s="62"/>
      <c r="B1245" s="62"/>
      <c r="C1245" s="62"/>
      <c r="D1245" s="62"/>
      <c r="E1245" s="62"/>
      <c r="F1245" s="62"/>
    </row>
    <row r="1246" spans="1:6" ht="15">
      <c r="A1246" s="62"/>
      <c r="B1246" s="62"/>
      <c r="C1246" s="62"/>
      <c r="D1246" s="62"/>
      <c r="E1246" s="62"/>
      <c r="F1246" s="62"/>
    </row>
    <row r="1247" spans="1:6" ht="15">
      <c r="A1247" s="62"/>
      <c r="B1247" s="62"/>
      <c r="C1247" s="62"/>
      <c r="D1247" s="62"/>
      <c r="E1247" s="62"/>
      <c r="F1247" s="62"/>
    </row>
    <row r="1248" spans="1:6" ht="15">
      <c r="A1248" s="62"/>
      <c r="B1248" s="62"/>
      <c r="C1248" s="62"/>
      <c r="D1248" s="62"/>
      <c r="E1248" s="62"/>
      <c r="F1248" s="62"/>
    </row>
    <row r="1249" spans="1:6" ht="15">
      <c r="A1249" s="62"/>
      <c r="B1249" s="62"/>
      <c r="C1249" s="62"/>
      <c r="D1249" s="62"/>
      <c r="E1249" s="62"/>
      <c r="F1249" s="62"/>
    </row>
    <row r="1250" spans="1:6" ht="15">
      <c r="A1250" s="62"/>
      <c r="B1250" s="62"/>
      <c r="C1250" s="62"/>
      <c r="D1250" s="62"/>
      <c r="E1250" s="62"/>
      <c r="F1250" s="62"/>
    </row>
    <row r="1251" spans="1:6" ht="15">
      <c r="A1251" s="62"/>
      <c r="B1251" s="62"/>
      <c r="C1251" s="62"/>
      <c r="D1251" s="62"/>
      <c r="E1251" s="62"/>
      <c r="F1251" s="62"/>
    </row>
    <row r="1252" spans="1:6" ht="15">
      <c r="A1252" s="62"/>
      <c r="B1252" s="62"/>
      <c r="C1252" s="62"/>
      <c r="D1252" s="62"/>
      <c r="E1252" s="62"/>
      <c r="F1252" s="62"/>
    </row>
    <row r="1253" spans="1:6" ht="15">
      <c r="A1253" s="62"/>
      <c r="B1253" s="62"/>
      <c r="C1253" s="62"/>
      <c r="D1253" s="62"/>
      <c r="E1253" s="62"/>
      <c r="F1253" s="62"/>
    </row>
    <row r="1254" spans="1:6" ht="15">
      <c r="A1254" s="62"/>
      <c r="B1254" s="62"/>
      <c r="C1254" s="62"/>
      <c r="D1254" s="62"/>
      <c r="E1254" s="62"/>
      <c r="F1254" s="62"/>
    </row>
    <row r="1255" spans="1:6" ht="15">
      <c r="A1255" s="62"/>
      <c r="B1255" s="62"/>
      <c r="C1255" s="62"/>
      <c r="D1255" s="62"/>
      <c r="E1255" s="62"/>
      <c r="F1255" s="62"/>
    </row>
    <row r="1256" spans="1:6" ht="15">
      <c r="A1256" s="62"/>
      <c r="B1256" s="62"/>
      <c r="C1256" s="62"/>
      <c r="D1256" s="62"/>
      <c r="E1256" s="62"/>
      <c r="F1256" s="62"/>
    </row>
    <row r="1257" spans="1:6" ht="15">
      <c r="A1257" s="62"/>
      <c r="B1257" s="62"/>
      <c r="C1257" s="62"/>
      <c r="D1257" s="62"/>
      <c r="E1257" s="62"/>
      <c r="F1257" s="62"/>
    </row>
    <row r="1258" spans="1:6" ht="15">
      <c r="A1258" s="62"/>
      <c r="B1258" s="62"/>
      <c r="C1258" s="62"/>
      <c r="D1258" s="62"/>
      <c r="E1258" s="62"/>
      <c r="F1258" s="62"/>
    </row>
    <row r="1259" spans="1:6" ht="15">
      <c r="A1259" s="62"/>
      <c r="B1259" s="62"/>
      <c r="C1259" s="62"/>
      <c r="D1259" s="62"/>
      <c r="E1259" s="62"/>
      <c r="F1259" s="62"/>
    </row>
    <row r="1260" spans="1:6" ht="15">
      <c r="A1260" s="62"/>
      <c r="B1260" s="62"/>
      <c r="C1260" s="62"/>
      <c r="D1260" s="62"/>
      <c r="E1260" s="62"/>
      <c r="F1260" s="62"/>
    </row>
    <row r="1261" spans="1:6" ht="15">
      <c r="A1261" s="62"/>
      <c r="B1261" s="62"/>
      <c r="C1261" s="62"/>
      <c r="D1261" s="62"/>
      <c r="E1261" s="62"/>
      <c r="F1261" s="62"/>
    </row>
    <row r="1262" spans="1:6" ht="15">
      <c r="A1262" s="62"/>
      <c r="B1262" s="62"/>
      <c r="C1262" s="62"/>
      <c r="D1262" s="62"/>
      <c r="E1262" s="62"/>
      <c r="F1262" s="62"/>
    </row>
    <row r="1263" spans="1:6" ht="15">
      <c r="A1263" s="62"/>
      <c r="B1263" s="62"/>
      <c r="C1263" s="62"/>
      <c r="D1263" s="62"/>
      <c r="E1263" s="62"/>
      <c r="F1263" s="62"/>
    </row>
    <row r="1264" spans="1:6" ht="15">
      <c r="A1264" s="62"/>
      <c r="B1264" s="62"/>
      <c r="C1264" s="62"/>
      <c r="D1264" s="62"/>
      <c r="E1264" s="62"/>
      <c r="F1264" s="62"/>
    </row>
    <row r="1265" spans="1:6" ht="15">
      <c r="A1265" s="62"/>
      <c r="B1265" s="62"/>
      <c r="C1265" s="62"/>
      <c r="D1265" s="62"/>
      <c r="E1265" s="62"/>
      <c r="F1265" s="62"/>
    </row>
    <row r="1266" spans="1:6" ht="15">
      <c r="A1266" s="62"/>
      <c r="B1266" s="62"/>
      <c r="C1266" s="62"/>
      <c r="D1266" s="62"/>
      <c r="E1266" s="62"/>
      <c r="F1266" s="62"/>
    </row>
    <row r="1267" spans="1:6" ht="15">
      <c r="A1267" s="62"/>
      <c r="B1267" s="62"/>
      <c r="C1267" s="62"/>
      <c r="D1267" s="62"/>
      <c r="E1267" s="62"/>
      <c r="F1267" s="62"/>
    </row>
    <row r="1268" spans="1:6" ht="15">
      <c r="A1268" s="62"/>
      <c r="B1268" s="62"/>
      <c r="C1268" s="62"/>
      <c r="D1268" s="62"/>
      <c r="E1268" s="62"/>
      <c r="F1268" s="62"/>
    </row>
    <row r="1269" spans="1:6" ht="15">
      <c r="A1269" s="62"/>
      <c r="B1269" s="62"/>
      <c r="C1269" s="62"/>
      <c r="D1269" s="62"/>
      <c r="E1269" s="62"/>
      <c r="F1269" s="62"/>
    </row>
    <row r="1270" spans="1:6" ht="15">
      <c r="A1270" s="62"/>
      <c r="B1270" s="62"/>
      <c r="C1270" s="62"/>
      <c r="D1270" s="62"/>
      <c r="E1270" s="62"/>
      <c r="F1270" s="62"/>
    </row>
    <row r="1271" spans="1:6" ht="15">
      <c r="A1271" s="62"/>
      <c r="B1271" s="62"/>
      <c r="C1271" s="62"/>
      <c r="D1271" s="62"/>
      <c r="E1271" s="62"/>
      <c r="F1271" s="62"/>
    </row>
    <row r="1272" spans="1:6" ht="15">
      <c r="A1272" s="62"/>
      <c r="B1272" s="62"/>
      <c r="C1272" s="62"/>
      <c r="D1272" s="62"/>
      <c r="E1272" s="62"/>
      <c r="F1272" s="62"/>
    </row>
    <row r="1273" spans="1:6" ht="15">
      <c r="A1273" s="62"/>
      <c r="B1273" s="62"/>
      <c r="C1273" s="62"/>
      <c r="D1273" s="62"/>
      <c r="E1273" s="62"/>
      <c r="F1273" s="62"/>
    </row>
    <row r="1274" spans="1:6" ht="15">
      <c r="A1274" s="62"/>
      <c r="B1274" s="62"/>
      <c r="C1274" s="62"/>
      <c r="D1274" s="62"/>
      <c r="E1274" s="62"/>
      <c r="F1274" s="62"/>
    </row>
    <row r="1275" spans="1:6" ht="15">
      <c r="A1275" s="62"/>
      <c r="B1275" s="62"/>
      <c r="C1275" s="62"/>
      <c r="D1275" s="62"/>
      <c r="E1275" s="62"/>
      <c r="F1275" s="62"/>
    </row>
    <row r="1276" spans="1:6" ht="15">
      <c r="A1276" s="62"/>
      <c r="B1276" s="62"/>
      <c r="C1276" s="62"/>
      <c r="D1276" s="62"/>
      <c r="E1276" s="62"/>
      <c r="F1276" s="62"/>
    </row>
    <row r="1277" spans="1:6" ht="15">
      <c r="A1277" s="62"/>
      <c r="B1277" s="62"/>
      <c r="C1277" s="62"/>
      <c r="D1277" s="62"/>
      <c r="E1277" s="62"/>
      <c r="F1277" s="62"/>
    </row>
    <row r="1278" spans="1:6" ht="15">
      <c r="A1278" s="62"/>
      <c r="B1278" s="62"/>
      <c r="C1278" s="62"/>
      <c r="D1278" s="62"/>
      <c r="E1278" s="62"/>
      <c r="F1278" s="62"/>
    </row>
    <row r="1279" spans="1:6" ht="15">
      <c r="A1279" s="62"/>
      <c r="B1279" s="62"/>
      <c r="C1279" s="62"/>
      <c r="D1279" s="62"/>
      <c r="E1279" s="62"/>
      <c r="F1279" s="62"/>
    </row>
    <row r="1280" spans="1:6" ht="15">
      <c r="A1280" s="62"/>
      <c r="B1280" s="62"/>
      <c r="C1280" s="62"/>
      <c r="D1280" s="62"/>
      <c r="E1280" s="62"/>
      <c r="F1280" s="62"/>
    </row>
    <row r="1281" spans="1:6" ht="15">
      <c r="A1281" s="62"/>
      <c r="B1281" s="62"/>
      <c r="C1281" s="62"/>
      <c r="D1281" s="62"/>
      <c r="E1281" s="62"/>
      <c r="F1281" s="62"/>
    </row>
    <row r="1282" spans="1:6" ht="15">
      <c r="A1282" s="62"/>
      <c r="B1282" s="62"/>
      <c r="C1282" s="62"/>
      <c r="D1282" s="62"/>
      <c r="E1282" s="62"/>
      <c r="F1282" s="62"/>
    </row>
    <row r="1283" spans="1:6" ht="15">
      <c r="A1283" s="62"/>
      <c r="B1283" s="62"/>
      <c r="C1283" s="62"/>
      <c r="D1283" s="62"/>
      <c r="E1283" s="62"/>
      <c r="F1283" s="62"/>
    </row>
    <row r="1284" spans="1:6" ht="15">
      <c r="A1284" s="62"/>
      <c r="B1284" s="62"/>
      <c r="C1284" s="62"/>
      <c r="D1284" s="62"/>
      <c r="E1284" s="62"/>
      <c r="F1284" s="62"/>
    </row>
    <row r="1285" spans="1:6" ht="15">
      <c r="A1285" s="62"/>
      <c r="B1285" s="62"/>
      <c r="C1285" s="62"/>
      <c r="D1285" s="62"/>
      <c r="E1285" s="62"/>
      <c r="F1285" s="62"/>
    </row>
    <row r="1286" spans="1:6" ht="15">
      <c r="A1286" s="62"/>
      <c r="B1286" s="62"/>
      <c r="C1286" s="62"/>
      <c r="D1286" s="62"/>
      <c r="E1286" s="62"/>
      <c r="F1286" s="62"/>
    </row>
    <row r="1287" spans="1:6" ht="15">
      <c r="A1287" s="62"/>
      <c r="B1287" s="62"/>
      <c r="C1287" s="62"/>
      <c r="D1287" s="62"/>
      <c r="E1287" s="62"/>
      <c r="F1287" s="62"/>
    </row>
    <row r="1288" spans="1:6" ht="15">
      <c r="A1288" s="62"/>
      <c r="B1288" s="62"/>
      <c r="C1288" s="62"/>
      <c r="D1288" s="62"/>
      <c r="E1288" s="62"/>
      <c r="F1288" s="62"/>
    </row>
    <row r="1289" spans="1:6" ht="15">
      <c r="A1289" s="62"/>
      <c r="B1289" s="62"/>
      <c r="C1289" s="62"/>
      <c r="D1289" s="62"/>
      <c r="E1289" s="62"/>
      <c r="F1289" s="62"/>
    </row>
    <row r="1290" spans="1:6" ht="15">
      <c r="A1290" s="62"/>
      <c r="B1290" s="62"/>
      <c r="C1290" s="62"/>
      <c r="D1290" s="62"/>
      <c r="E1290" s="62"/>
      <c r="F1290" s="62"/>
    </row>
    <row r="1291" spans="1:6" ht="15">
      <c r="A1291" s="62"/>
      <c r="B1291" s="62"/>
      <c r="C1291" s="62"/>
      <c r="D1291" s="62"/>
      <c r="E1291" s="62"/>
      <c r="F1291" s="62"/>
    </row>
    <row r="1292" spans="1:6" ht="15">
      <c r="A1292" s="62"/>
      <c r="B1292" s="62"/>
      <c r="C1292" s="62"/>
      <c r="D1292" s="62"/>
      <c r="E1292" s="62"/>
      <c r="F1292" s="62"/>
    </row>
    <row r="1293" spans="1:6" ht="15">
      <c r="A1293" s="62"/>
      <c r="B1293" s="62"/>
      <c r="C1293" s="62"/>
      <c r="D1293" s="62"/>
      <c r="E1293" s="62"/>
      <c r="F1293" s="62"/>
    </row>
    <row r="1294" spans="1:6" ht="15">
      <c r="A1294" s="62"/>
      <c r="B1294" s="62"/>
      <c r="C1294" s="62"/>
      <c r="D1294" s="62"/>
      <c r="E1294" s="62"/>
      <c r="F1294" s="62"/>
    </row>
    <row r="1295" spans="1:6" ht="15">
      <c r="A1295" s="62"/>
      <c r="B1295" s="62"/>
      <c r="C1295" s="62"/>
      <c r="D1295" s="62"/>
      <c r="E1295" s="62"/>
      <c r="F1295" s="62"/>
    </row>
    <row r="1296" spans="1:6" ht="15">
      <c r="A1296" s="62"/>
      <c r="B1296" s="62"/>
      <c r="C1296" s="62"/>
      <c r="D1296" s="62"/>
      <c r="E1296" s="62"/>
      <c r="F1296" s="62"/>
    </row>
    <row r="1297" spans="1:6" ht="15">
      <c r="A1297" s="62"/>
      <c r="B1297" s="62"/>
      <c r="C1297" s="62"/>
      <c r="D1297" s="62"/>
      <c r="E1297" s="62"/>
      <c r="F1297" s="62"/>
    </row>
    <row r="1298" spans="1:6" ht="15">
      <c r="A1298" s="62"/>
      <c r="B1298" s="62"/>
      <c r="C1298" s="62"/>
      <c r="D1298" s="62"/>
      <c r="E1298" s="62"/>
      <c r="F1298" s="62"/>
    </row>
    <row r="1299" spans="1:6" ht="15">
      <c r="A1299" s="62"/>
      <c r="B1299" s="62"/>
      <c r="C1299" s="62"/>
      <c r="D1299" s="62"/>
      <c r="E1299" s="62"/>
      <c r="F1299" s="62"/>
    </row>
    <row r="1300" spans="1:6" ht="15">
      <c r="A1300" s="62"/>
      <c r="B1300" s="62"/>
      <c r="C1300" s="62"/>
      <c r="D1300" s="62"/>
      <c r="E1300" s="62"/>
      <c r="F1300" s="62"/>
    </row>
    <row r="1301" spans="1:6" ht="15">
      <c r="A1301" s="62"/>
      <c r="B1301" s="62"/>
      <c r="C1301" s="62"/>
      <c r="D1301" s="62"/>
      <c r="E1301" s="62"/>
      <c r="F1301" s="62"/>
    </row>
    <row r="1302" spans="1:6" ht="15">
      <c r="A1302" s="62"/>
      <c r="B1302" s="62"/>
      <c r="C1302" s="62"/>
      <c r="D1302" s="62"/>
      <c r="E1302" s="62"/>
      <c r="F1302" s="62"/>
    </row>
    <row r="1303" spans="1:6" ht="15">
      <c r="A1303" s="62"/>
      <c r="B1303" s="62"/>
      <c r="C1303" s="62"/>
      <c r="D1303" s="62"/>
      <c r="E1303" s="62"/>
      <c r="F1303" s="62"/>
    </row>
    <row r="1304" spans="1:6" ht="15">
      <c r="A1304" s="62"/>
      <c r="B1304" s="62"/>
      <c r="C1304" s="62"/>
      <c r="D1304" s="62"/>
      <c r="E1304" s="62"/>
      <c r="F1304" s="62"/>
    </row>
    <row r="1305" spans="1:6" ht="15">
      <c r="A1305" s="62"/>
      <c r="B1305" s="62"/>
      <c r="C1305" s="62"/>
      <c r="D1305" s="62"/>
      <c r="E1305" s="62"/>
      <c r="F1305" s="62"/>
    </row>
    <row r="1306" spans="1:6" ht="15">
      <c r="A1306" s="62"/>
      <c r="B1306" s="62"/>
      <c r="C1306" s="62"/>
      <c r="D1306" s="62"/>
      <c r="E1306" s="62"/>
      <c r="F1306" s="62"/>
    </row>
    <row r="1307" spans="1:6" ht="15">
      <c r="A1307" s="62"/>
      <c r="B1307" s="62"/>
      <c r="C1307" s="62"/>
      <c r="D1307" s="62"/>
      <c r="E1307" s="62"/>
      <c r="F1307" s="62"/>
    </row>
    <row r="1308" spans="1:6" ht="15">
      <c r="A1308" s="62"/>
      <c r="B1308" s="62"/>
      <c r="C1308" s="62"/>
      <c r="D1308" s="62"/>
      <c r="E1308" s="62"/>
      <c r="F1308" s="62"/>
    </row>
    <row r="1309" spans="1:6" ht="15">
      <c r="A1309" s="62"/>
      <c r="B1309" s="62"/>
      <c r="C1309" s="62"/>
      <c r="D1309" s="62"/>
      <c r="E1309" s="62"/>
      <c r="F1309" s="62"/>
    </row>
    <row r="1310" spans="1:6" ht="15">
      <c r="A1310" s="62"/>
      <c r="B1310" s="62"/>
      <c r="C1310" s="62"/>
      <c r="D1310" s="62"/>
      <c r="E1310" s="62"/>
      <c r="F1310" s="62"/>
    </row>
    <row r="1311" spans="1:6" ht="15">
      <c r="A1311" s="62"/>
      <c r="B1311" s="62"/>
      <c r="C1311" s="62"/>
      <c r="D1311" s="62"/>
      <c r="E1311" s="62"/>
      <c r="F1311" s="62"/>
    </row>
    <row r="1312" spans="1:6" ht="15">
      <c r="A1312" s="62"/>
      <c r="B1312" s="62"/>
      <c r="C1312" s="62"/>
      <c r="D1312" s="62"/>
      <c r="E1312" s="62"/>
      <c r="F1312" s="62"/>
    </row>
    <row r="1313" spans="1:6" ht="15">
      <c r="A1313" s="62"/>
      <c r="B1313" s="62"/>
      <c r="C1313" s="62"/>
      <c r="D1313" s="62"/>
      <c r="E1313" s="62"/>
      <c r="F1313" s="62"/>
    </row>
    <row r="1314" spans="1:6" ht="15">
      <c r="A1314" s="62"/>
      <c r="B1314" s="62"/>
      <c r="C1314" s="62"/>
      <c r="D1314" s="62"/>
      <c r="E1314" s="62"/>
      <c r="F1314" s="62"/>
    </row>
    <row r="1315" spans="1:6" ht="15">
      <c r="A1315" s="62"/>
      <c r="B1315" s="62"/>
      <c r="C1315" s="62"/>
      <c r="D1315" s="62"/>
      <c r="E1315" s="62"/>
      <c r="F1315" s="62"/>
    </row>
    <row r="1316" spans="1:6" ht="15">
      <c r="A1316" s="62"/>
      <c r="B1316" s="62"/>
      <c r="C1316" s="62"/>
      <c r="D1316" s="62"/>
      <c r="E1316" s="62"/>
      <c r="F1316" s="62"/>
    </row>
    <row r="1317" spans="1:6" ht="15">
      <c r="A1317" s="62"/>
      <c r="B1317" s="62"/>
      <c r="C1317" s="62"/>
      <c r="D1317" s="62"/>
      <c r="E1317" s="62"/>
      <c r="F1317" s="62"/>
    </row>
    <row r="1318" spans="1:6" ht="15">
      <c r="A1318" s="62"/>
      <c r="B1318" s="62"/>
      <c r="C1318" s="62"/>
      <c r="D1318" s="62"/>
      <c r="E1318" s="62"/>
      <c r="F1318" s="62"/>
    </row>
    <row r="1319" spans="1:6" ht="15">
      <c r="A1319" s="62"/>
      <c r="B1319" s="62"/>
      <c r="C1319" s="62"/>
      <c r="D1319" s="62"/>
      <c r="E1319" s="62"/>
      <c r="F1319" s="62"/>
    </row>
    <row r="1320" spans="1:6" ht="15">
      <c r="A1320" s="62"/>
      <c r="B1320" s="62"/>
      <c r="C1320" s="62"/>
      <c r="D1320" s="62"/>
      <c r="E1320" s="62"/>
      <c r="F1320" s="62"/>
    </row>
    <row r="1321" spans="1:6" ht="15">
      <c r="A1321" s="62"/>
      <c r="B1321" s="62"/>
      <c r="C1321" s="62"/>
      <c r="D1321" s="62"/>
      <c r="E1321" s="62"/>
      <c r="F1321" s="62"/>
    </row>
    <row r="1322" spans="1:6" ht="15">
      <c r="A1322" s="62"/>
      <c r="B1322" s="62"/>
      <c r="C1322" s="62"/>
      <c r="D1322" s="62"/>
      <c r="E1322" s="62"/>
      <c r="F1322" s="62"/>
    </row>
    <row r="1323" spans="1:6" ht="15">
      <c r="A1323" s="62"/>
      <c r="B1323" s="62"/>
      <c r="C1323" s="62"/>
      <c r="D1323" s="62"/>
      <c r="E1323" s="62"/>
      <c r="F1323" s="62"/>
    </row>
    <row r="1324" spans="1:6" ht="15">
      <c r="A1324" s="62"/>
      <c r="B1324" s="62"/>
      <c r="C1324" s="62"/>
      <c r="D1324" s="62"/>
      <c r="E1324" s="62"/>
      <c r="F1324" s="62"/>
    </row>
    <row r="1325" spans="1:6" ht="15">
      <c r="A1325" s="62"/>
      <c r="B1325" s="62"/>
      <c r="C1325" s="62"/>
      <c r="D1325" s="62"/>
      <c r="E1325" s="62"/>
      <c r="F1325" s="62"/>
    </row>
    <row r="1326" spans="1:6" ht="15">
      <c r="A1326" s="62"/>
      <c r="B1326" s="62"/>
      <c r="C1326" s="62"/>
      <c r="D1326" s="62"/>
      <c r="E1326" s="62"/>
      <c r="F1326" s="62"/>
    </row>
    <row r="1327" spans="1:6" ht="15">
      <c r="A1327" s="62"/>
      <c r="B1327" s="62"/>
      <c r="C1327" s="62"/>
      <c r="D1327" s="62"/>
      <c r="E1327" s="62"/>
      <c r="F1327" s="62"/>
    </row>
    <row r="1328" spans="1:6" ht="15">
      <c r="A1328" s="62"/>
      <c r="B1328" s="62"/>
      <c r="C1328" s="62"/>
      <c r="D1328" s="62"/>
      <c r="E1328" s="62"/>
      <c r="F1328" s="62"/>
    </row>
    <row r="1329" spans="1:6" ht="15">
      <c r="A1329" s="62"/>
      <c r="B1329" s="62"/>
      <c r="C1329" s="62"/>
      <c r="D1329" s="62"/>
      <c r="E1329" s="62"/>
      <c r="F1329" s="62"/>
    </row>
    <row r="1330" spans="1:6" ht="15">
      <c r="A1330" s="62"/>
      <c r="B1330" s="62"/>
      <c r="C1330" s="62"/>
      <c r="D1330" s="62"/>
      <c r="E1330" s="62"/>
      <c r="F1330" s="62"/>
    </row>
    <row r="1331" spans="1:6" ht="15">
      <c r="A1331" s="62"/>
      <c r="B1331" s="62"/>
      <c r="C1331" s="62"/>
      <c r="D1331" s="62"/>
      <c r="E1331" s="62"/>
      <c r="F1331" s="62"/>
    </row>
    <row r="1332" spans="1:6" ht="15">
      <c r="A1332" s="62"/>
      <c r="B1332" s="62"/>
      <c r="C1332" s="62"/>
      <c r="D1332" s="62"/>
      <c r="E1332" s="62"/>
      <c r="F1332" s="62"/>
    </row>
    <row r="1333" spans="1:6" ht="15">
      <c r="A1333" s="62"/>
      <c r="B1333" s="62"/>
      <c r="C1333" s="62"/>
      <c r="D1333" s="62"/>
      <c r="E1333" s="62"/>
      <c r="F1333" s="62"/>
    </row>
    <row r="1334" spans="1:6" ht="15">
      <c r="A1334" s="62"/>
      <c r="B1334" s="62"/>
      <c r="C1334" s="62"/>
      <c r="D1334" s="62"/>
      <c r="E1334" s="62"/>
      <c r="F1334" s="62"/>
    </row>
    <row r="1335" spans="1:6" ht="15">
      <c r="A1335" s="62"/>
      <c r="B1335" s="62"/>
      <c r="C1335" s="62"/>
      <c r="D1335" s="62"/>
      <c r="E1335" s="62"/>
      <c r="F1335" s="62"/>
    </row>
    <row r="1336" spans="1:6" ht="15">
      <c r="A1336" s="62"/>
      <c r="B1336" s="62"/>
      <c r="C1336" s="62"/>
      <c r="D1336" s="62"/>
      <c r="E1336" s="62"/>
      <c r="F1336" s="62"/>
    </row>
    <row r="1337" spans="1:6" ht="15">
      <c r="A1337" s="62"/>
      <c r="B1337" s="62"/>
      <c r="C1337" s="62"/>
      <c r="D1337" s="62"/>
      <c r="E1337" s="62"/>
      <c r="F1337" s="62"/>
    </row>
    <row r="1338" spans="1:6" ht="15">
      <c r="A1338" s="62"/>
      <c r="B1338" s="62"/>
      <c r="C1338" s="62"/>
      <c r="D1338" s="62"/>
      <c r="E1338" s="62"/>
      <c r="F1338" s="62"/>
    </row>
    <row r="1339" spans="1:6" ht="15">
      <c r="A1339" s="62"/>
      <c r="B1339" s="62"/>
      <c r="C1339" s="62"/>
      <c r="D1339" s="62"/>
      <c r="E1339" s="62"/>
      <c r="F1339" s="62"/>
    </row>
    <row r="1340" spans="1:6" ht="15">
      <c r="A1340" s="62"/>
      <c r="B1340" s="62"/>
      <c r="C1340" s="62"/>
      <c r="D1340" s="62"/>
      <c r="E1340" s="62"/>
      <c r="F1340" s="62"/>
    </row>
    <row r="1341" spans="1:6" ht="15">
      <c r="A1341" s="62"/>
      <c r="B1341" s="62"/>
      <c r="C1341" s="62"/>
      <c r="D1341" s="62"/>
      <c r="E1341" s="62"/>
      <c r="F1341" s="62"/>
    </row>
    <row r="1342" spans="1:6" ht="15">
      <c r="A1342" s="62"/>
      <c r="B1342" s="62"/>
      <c r="C1342" s="62"/>
      <c r="D1342" s="62"/>
      <c r="E1342" s="62"/>
      <c r="F1342" s="62"/>
    </row>
    <row r="1343" spans="1:6" ht="15">
      <c r="A1343" s="62"/>
      <c r="B1343" s="62"/>
      <c r="C1343" s="62"/>
      <c r="D1343" s="62"/>
      <c r="E1343" s="62"/>
      <c r="F1343" s="62"/>
    </row>
    <row r="1344" spans="1:6" ht="15">
      <c r="A1344" s="62"/>
      <c r="B1344" s="62"/>
      <c r="C1344" s="62"/>
      <c r="D1344" s="62"/>
      <c r="E1344" s="62"/>
      <c r="F1344" s="62"/>
    </row>
    <row r="1345" spans="1:6" ht="15">
      <c r="A1345" s="62"/>
      <c r="B1345" s="62"/>
      <c r="C1345" s="62"/>
      <c r="D1345" s="62"/>
      <c r="E1345" s="62"/>
      <c r="F1345" s="62"/>
    </row>
    <row r="1346" spans="1:6" ht="15">
      <c r="A1346" s="62"/>
      <c r="B1346" s="62"/>
      <c r="C1346" s="62"/>
      <c r="D1346" s="62"/>
      <c r="E1346" s="62"/>
      <c r="F1346" s="62"/>
    </row>
    <row r="1347" spans="1:6" ht="15">
      <c r="A1347" s="62"/>
      <c r="B1347" s="62"/>
      <c r="C1347" s="62"/>
      <c r="D1347" s="62"/>
      <c r="E1347" s="62"/>
      <c r="F1347" s="62"/>
    </row>
    <row r="1348" spans="1:6" ht="15">
      <c r="A1348" s="62"/>
      <c r="B1348" s="62"/>
      <c r="C1348" s="62"/>
      <c r="D1348" s="62"/>
      <c r="E1348" s="62"/>
      <c r="F1348" s="62"/>
    </row>
    <row r="1349" spans="1:6" ht="15">
      <c r="A1349" s="62"/>
      <c r="B1349" s="62"/>
      <c r="C1349" s="62"/>
      <c r="D1349" s="62"/>
      <c r="E1349" s="62"/>
      <c r="F1349" s="62"/>
    </row>
    <row r="1350" spans="1:6" ht="15">
      <c r="A1350" s="62"/>
      <c r="B1350" s="62"/>
      <c r="C1350" s="62"/>
      <c r="D1350" s="62"/>
      <c r="E1350" s="62"/>
      <c r="F1350" s="62"/>
    </row>
    <row r="1351" spans="1:6" ht="15">
      <c r="A1351" s="62"/>
      <c r="B1351" s="62"/>
      <c r="C1351" s="62"/>
      <c r="D1351" s="62"/>
      <c r="E1351" s="62"/>
      <c r="F1351" s="62"/>
    </row>
    <row r="1352" spans="1:6" ht="15">
      <c r="A1352" s="62"/>
      <c r="B1352" s="62"/>
      <c r="C1352" s="62"/>
      <c r="D1352" s="62"/>
      <c r="E1352" s="62"/>
      <c r="F1352" s="62"/>
    </row>
    <row r="1353" spans="1:6" ht="15">
      <c r="A1353" s="62"/>
      <c r="B1353" s="62"/>
      <c r="C1353" s="62"/>
      <c r="D1353" s="62"/>
      <c r="E1353" s="62"/>
      <c r="F1353" s="62"/>
    </row>
    <row r="1354" spans="1:6" ht="15">
      <c r="A1354" s="62"/>
      <c r="B1354" s="62"/>
      <c r="C1354" s="62"/>
      <c r="D1354" s="62"/>
      <c r="E1354" s="62"/>
      <c r="F1354" s="62"/>
    </row>
    <row r="1355" spans="1:6" ht="15">
      <c r="A1355" s="62"/>
      <c r="B1355" s="62"/>
      <c r="C1355" s="62"/>
      <c r="D1355" s="62"/>
      <c r="E1355" s="62"/>
      <c r="F1355" s="62"/>
    </row>
    <row r="1356" spans="1:6" ht="15">
      <c r="A1356" s="62"/>
      <c r="B1356" s="62"/>
      <c r="C1356" s="62"/>
      <c r="D1356" s="62"/>
      <c r="E1356" s="62"/>
      <c r="F1356" s="62"/>
    </row>
    <row r="1357" spans="1:6" ht="15">
      <c r="A1357" s="62"/>
      <c r="B1357" s="62"/>
      <c r="C1357" s="62"/>
      <c r="D1357" s="62"/>
      <c r="E1357" s="62"/>
      <c r="F1357" s="62"/>
    </row>
    <row r="1358" spans="1:6" ht="15">
      <c r="A1358" s="62"/>
      <c r="B1358" s="62"/>
      <c r="C1358" s="62"/>
      <c r="D1358" s="62"/>
      <c r="E1358" s="62"/>
      <c r="F1358" s="62"/>
    </row>
    <row r="1359" spans="1:6" ht="15">
      <c r="A1359" s="62"/>
      <c r="B1359" s="62"/>
      <c r="C1359" s="62"/>
      <c r="D1359" s="62"/>
      <c r="E1359" s="62"/>
      <c r="F1359" s="62"/>
    </row>
    <row r="1360" spans="1:6" ht="15">
      <c r="A1360" s="62"/>
      <c r="B1360" s="62"/>
      <c r="C1360" s="62"/>
      <c r="D1360" s="62"/>
      <c r="E1360" s="62"/>
      <c r="F1360" s="62"/>
    </row>
    <row r="1361" spans="1:6" ht="15">
      <c r="A1361" s="62"/>
      <c r="B1361" s="62"/>
      <c r="C1361" s="62"/>
      <c r="D1361" s="62"/>
      <c r="E1361" s="62"/>
      <c r="F1361" s="62"/>
    </row>
    <row r="1362" spans="1:6" ht="15">
      <c r="A1362" s="62"/>
      <c r="B1362" s="62"/>
      <c r="C1362" s="62"/>
      <c r="D1362" s="62"/>
      <c r="E1362" s="62"/>
      <c r="F1362" s="62"/>
    </row>
    <row r="1363" spans="1:6" ht="15">
      <c r="A1363" s="62"/>
      <c r="B1363" s="62"/>
      <c r="C1363" s="62"/>
      <c r="D1363" s="62"/>
      <c r="E1363" s="62"/>
      <c r="F1363" s="62"/>
    </row>
    <row r="1364" spans="1:6" ht="15">
      <c r="A1364" s="62"/>
      <c r="B1364" s="62"/>
      <c r="C1364" s="62"/>
      <c r="D1364" s="62"/>
      <c r="E1364" s="62"/>
      <c r="F1364" s="62"/>
    </row>
    <row r="1365" spans="1:6" ht="15">
      <c r="A1365" s="62"/>
      <c r="B1365" s="62"/>
      <c r="C1365" s="62"/>
      <c r="D1365" s="62"/>
      <c r="E1365" s="62"/>
      <c r="F1365" s="62"/>
    </row>
    <row r="1366" spans="1:6" ht="15">
      <c r="A1366" s="62"/>
      <c r="B1366" s="62"/>
      <c r="C1366" s="62"/>
      <c r="D1366" s="62"/>
      <c r="E1366" s="62"/>
      <c r="F1366" s="62"/>
    </row>
    <row r="1367" spans="1:6" ht="15">
      <c r="A1367" s="62"/>
      <c r="B1367" s="62"/>
      <c r="C1367" s="62"/>
      <c r="D1367" s="62"/>
      <c r="E1367" s="62"/>
      <c r="F1367" s="62"/>
    </row>
    <row r="1368" spans="1:6" ht="15">
      <c r="A1368" s="62"/>
      <c r="B1368" s="62"/>
      <c r="C1368" s="62"/>
      <c r="D1368" s="62"/>
      <c r="E1368" s="62"/>
      <c r="F1368" s="62"/>
    </row>
    <row r="1369" spans="1:6" ht="15">
      <c r="A1369" s="62"/>
      <c r="B1369" s="62"/>
      <c r="C1369" s="62"/>
      <c r="D1369" s="62"/>
      <c r="E1369" s="62"/>
      <c r="F1369" s="62"/>
    </row>
    <row r="1370" spans="1:6" ht="15">
      <c r="A1370" s="62"/>
      <c r="B1370" s="62"/>
      <c r="C1370" s="62"/>
      <c r="D1370" s="62"/>
      <c r="E1370" s="62"/>
      <c r="F1370" s="62"/>
    </row>
    <row r="1371" spans="1:6" ht="15">
      <c r="A1371" s="62"/>
      <c r="B1371" s="62"/>
      <c r="C1371" s="62"/>
      <c r="D1371" s="62"/>
      <c r="E1371" s="62"/>
      <c r="F1371" s="62"/>
    </row>
    <row r="1372" spans="1:6" ht="15">
      <c r="A1372" s="62"/>
      <c r="B1372" s="62"/>
      <c r="C1372" s="62"/>
      <c r="D1372" s="62"/>
      <c r="E1372" s="62"/>
      <c r="F1372" s="62"/>
    </row>
    <row r="1373" spans="1:6" ht="15">
      <c r="A1373" s="62"/>
      <c r="B1373" s="62"/>
      <c r="C1373" s="62"/>
      <c r="D1373" s="62"/>
      <c r="E1373" s="62"/>
      <c r="F1373" s="62"/>
    </row>
    <row r="1374" spans="1:6" ht="15">
      <c r="A1374" s="62"/>
      <c r="B1374" s="62"/>
      <c r="C1374" s="62"/>
      <c r="D1374" s="62"/>
      <c r="E1374" s="62"/>
      <c r="F1374" s="62"/>
    </row>
    <row r="1375" spans="1:6" ht="15">
      <c r="A1375" s="62"/>
      <c r="B1375" s="62"/>
      <c r="C1375" s="62"/>
      <c r="D1375" s="62"/>
      <c r="E1375" s="62"/>
      <c r="F1375" s="62"/>
    </row>
    <row r="1376" spans="1:6" ht="15">
      <c r="A1376" s="62"/>
      <c r="B1376" s="62"/>
      <c r="C1376" s="62"/>
      <c r="D1376" s="62"/>
      <c r="E1376" s="62"/>
      <c r="F1376" s="62"/>
    </row>
    <row r="1377" spans="1:6" ht="15">
      <c r="A1377" s="62"/>
      <c r="B1377" s="62"/>
      <c r="C1377" s="62"/>
      <c r="D1377" s="62"/>
      <c r="E1377" s="62"/>
      <c r="F1377" s="62"/>
    </row>
    <row r="1378" spans="1:6" ht="15">
      <c r="A1378" s="62"/>
      <c r="B1378" s="62"/>
      <c r="C1378" s="62"/>
      <c r="D1378" s="62"/>
      <c r="E1378" s="62"/>
      <c r="F1378" s="62"/>
    </row>
    <row r="1379" spans="1:6" ht="15">
      <c r="A1379" s="62"/>
      <c r="B1379" s="62"/>
      <c r="C1379" s="62"/>
      <c r="D1379" s="62"/>
      <c r="E1379" s="62"/>
      <c r="F1379" s="62"/>
    </row>
    <row r="1380" spans="1:6" ht="15">
      <c r="A1380" s="62"/>
      <c r="B1380" s="62"/>
      <c r="C1380" s="62"/>
      <c r="D1380" s="62"/>
      <c r="E1380" s="62"/>
      <c r="F1380" s="62"/>
    </row>
    <row r="1381" spans="1:6" ht="15">
      <c r="A1381" s="62"/>
      <c r="B1381" s="62"/>
      <c r="C1381" s="62"/>
      <c r="D1381" s="62"/>
      <c r="E1381" s="62"/>
      <c r="F1381" s="62"/>
    </row>
    <row r="1382" spans="1:6" ht="15">
      <c r="A1382" s="62"/>
      <c r="B1382" s="62"/>
      <c r="C1382" s="62"/>
      <c r="D1382" s="62"/>
      <c r="E1382" s="62"/>
      <c r="F1382" s="62"/>
    </row>
    <row r="1383" spans="1:6" ht="15">
      <c r="A1383" s="62"/>
      <c r="B1383" s="62"/>
      <c r="C1383" s="62"/>
      <c r="D1383" s="62"/>
      <c r="E1383" s="62"/>
      <c r="F1383" s="62"/>
    </row>
    <row r="1384" spans="1:6" ht="15">
      <c r="A1384" s="62"/>
      <c r="B1384" s="62"/>
      <c r="C1384" s="62"/>
      <c r="D1384" s="62"/>
      <c r="E1384" s="62"/>
      <c r="F1384" s="62"/>
    </row>
    <row r="1385" spans="1:6" ht="15">
      <c r="A1385" s="62"/>
      <c r="B1385" s="62"/>
      <c r="C1385" s="62"/>
      <c r="D1385" s="62"/>
      <c r="E1385" s="62"/>
      <c r="F1385" s="62"/>
    </row>
    <row r="1386" spans="1:6" ht="15">
      <c r="A1386" s="62"/>
      <c r="B1386" s="62"/>
      <c r="C1386" s="62"/>
      <c r="D1386" s="62"/>
      <c r="E1386" s="62"/>
      <c r="F1386" s="62"/>
    </row>
    <row r="1387" spans="1:6" ht="15">
      <c r="A1387" s="62"/>
      <c r="B1387" s="62"/>
      <c r="C1387" s="62"/>
      <c r="D1387" s="62"/>
      <c r="E1387" s="62"/>
      <c r="F1387" s="62"/>
    </row>
    <row r="1388" spans="1:6" ht="15">
      <c r="A1388" s="62"/>
      <c r="B1388" s="62"/>
      <c r="C1388" s="62"/>
      <c r="D1388" s="62"/>
      <c r="E1388" s="62"/>
      <c r="F1388" s="62"/>
    </row>
    <row r="1389" spans="1:6" ht="15">
      <c r="A1389" s="62"/>
      <c r="B1389" s="62"/>
      <c r="C1389" s="62"/>
      <c r="D1389" s="62"/>
      <c r="E1389" s="62"/>
      <c r="F1389" s="62"/>
    </row>
    <row r="1390" spans="1:6" ht="15">
      <c r="A1390" s="62"/>
      <c r="B1390" s="62"/>
      <c r="C1390" s="62"/>
      <c r="D1390" s="62"/>
      <c r="E1390" s="62"/>
      <c r="F1390" s="62"/>
    </row>
    <row r="1391" spans="1:6" ht="15">
      <c r="A1391" s="62"/>
      <c r="B1391" s="62"/>
      <c r="C1391" s="62"/>
      <c r="D1391" s="62"/>
      <c r="E1391" s="62"/>
      <c r="F1391" s="62"/>
    </row>
    <row r="1392" spans="1:6" ht="15">
      <c r="A1392" s="62"/>
      <c r="B1392" s="62"/>
      <c r="C1392" s="62"/>
      <c r="D1392" s="62"/>
      <c r="E1392" s="62"/>
      <c r="F1392" s="62"/>
    </row>
    <row r="1393" spans="1:6" ht="15">
      <c r="A1393" s="62"/>
      <c r="B1393" s="62"/>
      <c r="C1393" s="62"/>
      <c r="D1393" s="62"/>
      <c r="E1393" s="62"/>
      <c r="F1393" s="62"/>
    </row>
    <row r="1394" spans="1:6" ht="15">
      <c r="A1394" s="62"/>
      <c r="B1394" s="62"/>
      <c r="C1394" s="62"/>
      <c r="D1394" s="62"/>
      <c r="E1394" s="62"/>
      <c r="F1394" s="62"/>
    </row>
    <row r="1395" spans="1:6" ht="15">
      <c r="A1395" s="62"/>
      <c r="B1395" s="62"/>
      <c r="C1395" s="62"/>
      <c r="D1395" s="62"/>
      <c r="E1395" s="62"/>
      <c r="F1395" s="62"/>
    </row>
    <row r="1396" spans="1:6" ht="15">
      <c r="A1396" s="62"/>
      <c r="B1396" s="62"/>
      <c r="C1396" s="62"/>
      <c r="D1396" s="62"/>
      <c r="E1396" s="62"/>
      <c r="F1396" s="62"/>
    </row>
    <row r="1397" spans="1:6" ht="15">
      <c r="A1397" s="62"/>
      <c r="B1397" s="62"/>
      <c r="C1397" s="62"/>
      <c r="D1397" s="62"/>
      <c r="E1397" s="62"/>
      <c r="F1397" s="62"/>
    </row>
    <row r="1398" spans="1:6" ht="15">
      <c r="A1398" s="62"/>
      <c r="B1398" s="62"/>
      <c r="C1398" s="62"/>
      <c r="D1398" s="62"/>
      <c r="E1398" s="62"/>
      <c r="F1398" s="62"/>
    </row>
    <row r="1399" spans="1:6" ht="15">
      <c r="A1399" s="62"/>
      <c r="B1399" s="62"/>
      <c r="C1399" s="62"/>
      <c r="D1399" s="62"/>
      <c r="E1399" s="62"/>
      <c r="F1399" s="62"/>
    </row>
    <row r="1400" spans="1:6" ht="15">
      <c r="A1400" s="62"/>
      <c r="B1400" s="62"/>
      <c r="C1400" s="62"/>
      <c r="D1400" s="62"/>
      <c r="E1400" s="62"/>
      <c r="F1400" s="62"/>
    </row>
    <row r="1401" spans="1:6" ht="15">
      <c r="A1401" s="62"/>
      <c r="B1401" s="62"/>
      <c r="C1401" s="62"/>
      <c r="D1401" s="62"/>
      <c r="E1401" s="62"/>
      <c r="F1401" s="62"/>
    </row>
    <row r="1402" spans="1:6" ht="15">
      <c r="A1402" s="62"/>
      <c r="B1402" s="62"/>
      <c r="C1402" s="62"/>
      <c r="D1402" s="62"/>
      <c r="E1402" s="62"/>
      <c r="F1402" s="62"/>
    </row>
    <row r="1403" spans="1:6" ht="15">
      <c r="A1403" s="62"/>
      <c r="B1403" s="62"/>
      <c r="C1403" s="62"/>
      <c r="D1403" s="62"/>
      <c r="E1403" s="62"/>
      <c r="F1403" s="62"/>
    </row>
    <row r="1404" spans="1:6" ht="15">
      <c r="A1404" s="62"/>
      <c r="B1404" s="62"/>
      <c r="C1404" s="62"/>
      <c r="D1404" s="62"/>
      <c r="E1404" s="62"/>
      <c r="F1404" s="62"/>
    </row>
    <row r="1405" spans="1:6" ht="15">
      <c r="A1405" s="62"/>
      <c r="B1405" s="62"/>
      <c r="C1405" s="62"/>
      <c r="D1405" s="62"/>
      <c r="E1405" s="62"/>
      <c r="F1405" s="62"/>
    </row>
    <row r="1406" spans="1:6" ht="15">
      <c r="A1406" s="62"/>
      <c r="B1406" s="62"/>
      <c r="C1406" s="62"/>
      <c r="D1406" s="62"/>
      <c r="E1406" s="62"/>
      <c r="F1406" s="62"/>
    </row>
    <row r="1407" spans="1:6" ht="15">
      <c r="A1407" s="62"/>
      <c r="B1407" s="62"/>
      <c r="C1407" s="62"/>
      <c r="D1407" s="62"/>
      <c r="E1407" s="62"/>
      <c r="F1407" s="62"/>
    </row>
    <row r="1408" spans="1:6" ht="15">
      <c r="A1408" s="62"/>
      <c r="B1408" s="62"/>
      <c r="C1408" s="62"/>
      <c r="D1408" s="62"/>
      <c r="E1408" s="62"/>
      <c r="F1408" s="62"/>
    </row>
    <row r="1409" spans="1:6" ht="15">
      <c r="A1409" s="62"/>
      <c r="B1409" s="62"/>
      <c r="C1409" s="62"/>
      <c r="D1409" s="62"/>
      <c r="E1409" s="62"/>
      <c r="F1409" s="62"/>
    </row>
    <row r="1410" spans="1:6" ht="15">
      <c r="A1410" s="62"/>
      <c r="B1410" s="62"/>
      <c r="C1410" s="62"/>
      <c r="D1410" s="62"/>
      <c r="E1410" s="62"/>
      <c r="F1410" s="62"/>
    </row>
    <row r="1411" spans="1:6" ht="15">
      <c r="A1411" s="62"/>
      <c r="B1411" s="62"/>
      <c r="C1411" s="62"/>
      <c r="D1411" s="62"/>
      <c r="E1411" s="62"/>
      <c r="F1411" s="62"/>
    </row>
    <row r="1412" spans="1:6" ht="15">
      <c r="A1412" s="62"/>
      <c r="B1412" s="62"/>
      <c r="C1412" s="62"/>
      <c r="D1412" s="62"/>
      <c r="E1412" s="62"/>
      <c r="F1412" s="62"/>
    </row>
    <row r="1413" spans="1:6" ht="15">
      <c r="A1413" s="62"/>
      <c r="B1413" s="62"/>
      <c r="C1413" s="62"/>
      <c r="D1413" s="62"/>
      <c r="E1413" s="62"/>
      <c r="F1413" s="62"/>
    </row>
    <row r="1414" spans="1:6" ht="15">
      <c r="A1414" s="62"/>
      <c r="B1414" s="62"/>
      <c r="C1414" s="62"/>
      <c r="D1414" s="62"/>
      <c r="E1414" s="62"/>
      <c r="F1414" s="62"/>
    </row>
    <row r="1415" spans="1:6" ht="15">
      <c r="A1415" s="62"/>
      <c r="B1415" s="62"/>
      <c r="C1415" s="62"/>
      <c r="D1415" s="62"/>
      <c r="E1415" s="62"/>
      <c r="F1415" s="62"/>
    </row>
    <row r="1416" spans="1:6" ht="15">
      <c r="A1416" s="62"/>
      <c r="B1416" s="62"/>
      <c r="C1416" s="62"/>
      <c r="D1416" s="62"/>
      <c r="E1416" s="62"/>
      <c r="F1416" s="62"/>
    </row>
    <row r="1417" spans="1:6" ht="15">
      <c r="A1417" s="62"/>
      <c r="B1417" s="62"/>
      <c r="C1417" s="62"/>
      <c r="D1417" s="62"/>
      <c r="E1417" s="62"/>
      <c r="F1417" s="62"/>
    </row>
    <row r="1418" spans="1:6" ht="15">
      <c r="A1418" s="62"/>
      <c r="B1418" s="62"/>
      <c r="C1418" s="62"/>
      <c r="D1418" s="62"/>
      <c r="E1418" s="62"/>
      <c r="F1418" s="62"/>
    </row>
    <row r="1419" spans="1:6" ht="15">
      <c r="A1419" s="62"/>
      <c r="B1419" s="62"/>
      <c r="C1419" s="62"/>
      <c r="D1419" s="62"/>
      <c r="E1419" s="62"/>
      <c r="F1419" s="62"/>
    </row>
    <row r="1420" spans="1:6" ht="15">
      <c r="A1420" s="62"/>
      <c r="B1420" s="62"/>
      <c r="C1420" s="62"/>
      <c r="D1420" s="62"/>
      <c r="E1420" s="62"/>
      <c r="F1420" s="62"/>
    </row>
    <row r="1421" spans="1:6" ht="15">
      <c r="A1421" s="62"/>
      <c r="B1421" s="62"/>
      <c r="C1421" s="62"/>
      <c r="D1421" s="62"/>
      <c r="E1421" s="62"/>
      <c r="F1421" s="62"/>
    </row>
    <row r="1422" spans="1:6" ht="15">
      <c r="A1422" s="62"/>
      <c r="B1422" s="62"/>
      <c r="C1422" s="62"/>
      <c r="D1422" s="62"/>
      <c r="E1422" s="62"/>
      <c r="F1422" s="62"/>
    </row>
    <row r="1423" spans="1:6" ht="15">
      <c r="A1423" s="62"/>
      <c r="B1423" s="62"/>
      <c r="C1423" s="62"/>
      <c r="D1423" s="62"/>
      <c r="E1423" s="62"/>
      <c r="F1423" s="62"/>
    </row>
    <row r="1424" spans="1:6" ht="15">
      <c r="A1424" s="62"/>
      <c r="B1424" s="62"/>
      <c r="C1424" s="62"/>
      <c r="D1424" s="62"/>
      <c r="E1424" s="62"/>
      <c r="F1424" s="62"/>
    </row>
    <row r="1425" spans="1:6" ht="15">
      <c r="A1425" s="62"/>
      <c r="B1425" s="62"/>
      <c r="C1425" s="62"/>
      <c r="D1425" s="62"/>
      <c r="E1425" s="62"/>
      <c r="F1425" s="62"/>
    </row>
    <row r="1426" spans="1:6" ht="15">
      <c r="A1426" s="62"/>
      <c r="B1426" s="62"/>
      <c r="C1426" s="62"/>
      <c r="D1426" s="62"/>
      <c r="E1426" s="62"/>
      <c r="F1426" s="62"/>
    </row>
    <row r="1427" spans="1:6" ht="15">
      <c r="A1427" s="62"/>
      <c r="B1427" s="62"/>
      <c r="C1427" s="62"/>
      <c r="D1427" s="62"/>
      <c r="E1427" s="62"/>
      <c r="F1427" s="62"/>
    </row>
    <row r="1428" spans="1:6" ht="15">
      <c r="A1428" s="62"/>
      <c r="B1428" s="62"/>
      <c r="C1428" s="62"/>
      <c r="D1428" s="62"/>
      <c r="E1428" s="62"/>
      <c r="F1428" s="62"/>
    </row>
    <row r="1429" spans="1:6" ht="15">
      <c r="A1429" s="62"/>
      <c r="B1429" s="62"/>
      <c r="C1429" s="62"/>
      <c r="D1429" s="62"/>
      <c r="E1429" s="62"/>
      <c r="F1429" s="62"/>
    </row>
    <row r="1430" spans="1:6" ht="15">
      <c r="A1430" s="62"/>
      <c r="B1430" s="62"/>
      <c r="C1430" s="62"/>
      <c r="D1430" s="62"/>
      <c r="E1430" s="62"/>
      <c r="F1430" s="62"/>
    </row>
    <row r="1431" spans="1:6" ht="15">
      <c r="A1431" s="62"/>
      <c r="B1431" s="62"/>
      <c r="C1431" s="62"/>
      <c r="D1431" s="62"/>
      <c r="E1431" s="62"/>
      <c r="F1431" s="62"/>
    </row>
    <row r="1432" spans="1:6" ht="15">
      <c r="A1432" s="62"/>
      <c r="B1432" s="62"/>
      <c r="C1432" s="62"/>
      <c r="D1432" s="62"/>
      <c r="E1432" s="62"/>
      <c r="F1432" s="62"/>
    </row>
    <row r="1433" spans="1:6" ht="15">
      <c r="A1433" s="62"/>
      <c r="B1433" s="62"/>
      <c r="C1433" s="62"/>
      <c r="D1433" s="62"/>
      <c r="E1433" s="62"/>
      <c r="F1433" s="62"/>
    </row>
    <row r="1434" spans="1:6" ht="15">
      <c r="A1434" s="62"/>
      <c r="B1434" s="62"/>
      <c r="C1434" s="62"/>
      <c r="D1434" s="62"/>
      <c r="E1434" s="62"/>
      <c r="F1434" s="62"/>
    </row>
    <row r="1435" spans="1:6" ht="15">
      <c r="A1435" s="62"/>
      <c r="B1435" s="62"/>
      <c r="C1435" s="62"/>
      <c r="D1435" s="62"/>
      <c r="E1435" s="62"/>
      <c r="F1435" s="62"/>
    </row>
    <row r="1436" spans="1:6" ht="15">
      <c r="A1436" s="62"/>
      <c r="B1436" s="62"/>
      <c r="C1436" s="62"/>
      <c r="D1436" s="62"/>
      <c r="E1436" s="62"/>
      <c r="F1436" s="62"/>
    </row>
    <row r="1437" spans="1:6" ht="15">
      <c r="A1437" s="62"/>
      <c r="B1437" s="62"/>
      <c r="C1437" s="62"/>
      <c r="D1437" s="62"/>
      <c r="E1437" s="62"/>
      <c r="F1437" s="62"/>
    </row>
    <row r="1438" spans="1:6" ht="15">
      <c r="A1438" s="62"/>
      <c r="B1438" s="62"/>
      <c r="C1438" s="62"/>
      <c r="D1438" s="62"/>
      <c r="E1438" s="62"/>
      <c r="F1438" s="62"/>
    </row>
    <row r="1439" spans="1:6" ht="15">
      <c r="A1439" s="62"/>
      <c r="B1439" s="62"/>
      <c r="C1439" s="62"/>
      <c r="D1439" s="62"/>
      <c r="E1439" s="62"/>
      <c r="F1439" s="62"/>
    </row>
    <row r="1440" spans="1:6" ht="15">
      <c r="A1440" s="62"/>
      <c r="B1440" s="62"/>
      <c r="C1440" s="62"/>
      <c r="D1440" s="62"/>
      <c r="E1440" s="62"/>
      <c r="F1440" s="62"/>
    </row>
    <row r="1441" spans="1:6" ht="15">
      <c r="A1441" s="62"/>
      <c r="B1441" s="62"/>
      <c r="C1441" s="62"/>
      <c r="D1441" s="62"/>
      <c r="E1441" s="62"/>
      <c r="F1441" s="62"/>
    </row>
    <row r="1442" spans="1:6" ht="15">
      <c r="A1442" s="62"/>
      <c r="B1442" s="62"/>
      <c r="C1442" s="62"/>
      <c r="D1442" s="62"/>
      <c r="E1442" s="62"/>
      <c r="F1442" s="62"/>
    </row>
    <row r="1443" spans="1:6" ht="15">
      <c r="A1443" s="62"/>
      <c r="B1443" s="62"/>
      <c r="C1443" s="62"/>
      <c r="D1443" s="62"/>
      <c r="E1443" s="62"/>
      <c r="F1443" s="62"/>
    </row>
    <row r="1444" spans="1:6" ht="15">
      <c r="A1444" s="62"/>
      <c r="B1444" s="62"/>
      <c r="C1444" s="62"/>
      <c r="D1444" s="62"/>
      <c r="E1444" s="62"/>
      <c r="F1444" s="62"/>
    </row>
    <row r="1445" spans="1:6" ht="15">
      <c r="A1445" s="62"/>
      <c r="B1445" s="62"/>
      <c r="C1445" s="62"/>
      <c r="D1445" s="62"/>
      <c r="E1445" s="62"/>
      <c r="F1445" s="62"/>
    </row>
    <row r="1446" spans="1:6" ht="15">
      <c r="A1446" s="62"/>
      <c r="B1446" s="62"/>
      <c r="C1446" s="62"/>
      <c r="D1446" s="62"/>
      <c r="E1446" s="62"/>
      <c r="F1446" s="62"/>
    </row>
    <row r="1447" spans="1:6" ht="15">
      <c r="A1447" s="62"/>
      <c r="B1447" s="62"/>
      <c r="C1447" s="62"/>
      <c r="D1447" s="62"/>
      <c r="E1447" s="62"/>
      <c r="F1447" s="62"/>
    </row>
    <row r="1448" spans="1:6" ht="15">
      <c r="A1448" s="62"/>
      <c r="B1448" s="62"/>
      <c r="C1448" s="62"/>
      <c r="D1448" s="62"/>
      <c r="E1448" s="62"/>
      <c r="F1448" s="62"/>
    </row>
    <row r="1449" spans="1:6" ht="15">
      <c r="A1449" s="62"/>
      <c r="B1449" s="62"/>
      <c r="C1449" s="62"/>
      <c r="D1449" s="62"/>
      <c r="E1449" s="62"/>
      <c r="F1449" s="62"/>
    </row>
    <row r="1450" spans="1:6" ht="15">
      <c r="A1450" s="62"/>
      <c r="B1450" s="62"/>
      <c r="C1450" s="62"/>
      <c r="D1450" s="62"/>
      <c r="E1450" s="62"/>
      <c r="F1450" s="62"/>
    </row>
    <row r="1451" spans="1:6" ht="15">
      <c r="A1451" s="62"/>
      <c r="B1451" s="62"/>
      <c r="C1451" s="62"/>
      <c r="D1451" s="62"/>
      <c r="E1451" s="62"/>
      <c r="F1451" s="62"/>
    </row>
    <row r="1452" spans="1:6" ht="15">
      <c r="A1452" s="62"/>
      <c r="B1452" s="62"/>
      <c r="C1452" s="62"/>
      <c r="D1452" s="62"/>
      <c r="E1452" s="62"/>
      <c r="F1452" s="62"/>
    </row>
    <row r="1453" spans="1:6" ht="15">
      <c r="A1453" s="62"/>
      <c r="B1453" s="62"/>
      <c r="C1453" s="62"/>
      <c r="D1453" s="62"/>
      <c r="E1453" s="62"/>
      <c r="F1453" s="62"/>
    </row>
    <row r="1454" spans="1:6" ht="15">
      <c r="A1454" s="62"/>
      <c r="B1454" s="62"/>
      <c r="C1454" s="62"/>
      <c r="D1454" s="62"/>
      <c r="E1454" s="62"/>
      <c r="F1454" s="62"/>
    </row>
    <row r="1455" spans="1:6" ht="15">
      <c r="A1455" s="62"/>
      <c r="B1455" s="62"/>
      <c r="C1455" s="62"/>
      <c r="D1455" s="62"/>
      <c r="E1455" s="62"/>
      <c r="F1455" s="62"/>
    </row>
    <row r="1456" spans="1:6" ht="15">
      <c r="A1456" s="62"/>
      <c r="B1456" s="62"/>
      <c r="C1456" s="62"/>
      <c r="D1456" s="62"/>
      <c r="E1456" s="62"/>
      <c r="F1456" s="62"/>
    </row>
    <row r="1457" spans="1:6" ht="15">
      <c r="A1457" s="62"/>
      <c r="B1457" s="62"/>
      <c r="C1457" s="62"/>
      <c r="D1457" s="62"/>
      <c r="E1457" s="62"/>
      <c r="F1457" s="62"/>
    </row>
    <row r="1458" spans="1:6" ht="15">
      <c r="A1458" s="62"/>
      <c r="B1458" s="62"/>
      <c r="C1458" s="62"/>
      <c r="D1458" s="62"/>
      <c r="E1458" s="62"/>
      <c r="F1458" s="62"/>
    </row>
    <row r="1459" spans="1:6" ht="15">
      <c r="A1459" s="62"/>
      <c r="B1459" s="62"/>
      <c r="C1459" s="62"/>
      <c r="D1459" s="62"/>
      <c r="E1459" s="62"/>
      <c r="F1459" s="62"/>
    </row>
    <row r="1460" spans="1:6" ht="15">
      <c r="A1460" s="62"/>
      <c r="B1460" s="62"/>
      <c r="C1460" s="62"/>
      <c r="D1460" s="62"/>
      <c r="E1460" s="62"/>
      <c r="F1460" s="62"/>
    </row>
    <row r="1461" spans="1:6" ht="15">
      <c r="A1461" s="62"/>
      <c r="B1461" s="62"/>
      <c r="C1461" s="62"/>
      <c r="D1461" s="62"/>
      <c r="E1461" s="62"/>
      <c r="F1461" s="62"/>
    </row>
    <row r="1462" spans="1:6" ht="15">
      <c r="A1462" s="62"/>
      <c r="B1462" s="62"/>
      <c r="C1462" s="62"/>
      <c r="D1462" s="62"/>
      <c r="E1462" s="62"/>
      <c r="F1462" s="62"/>
    </row>
    <row r="1463" spans="1:6" ht="15">
      <c r="A1463" s="62"/>
      <c r="B1463" s="62"/>
      <c r="C1463" s="62"/>
      <c r="D1463" s="62"/>
      <c r="E1463" s="62"/>
      <c r="F1463" s="62"/>
    </row>
    <row r="1464" spans="1:6" ht="15">
      <c r="A1464" s="62"/>
      <c r="B1464" s="62"/>
      <c r="C1464" s="62"/>
      <c r="D1464" s="62"/>
      <c r="E1464" s="62"/>
      <c r="F1464" s="62"/>
    </row>
    <row r="1465" spans="1:6" ht="15">
      <c r="A1465" s="62"/>
      <c r="B1465" s="62"/>
      <c r="C1465" s="62"/>
      <c r="D1465" s="62"/>
      <c r="E1465" s="62"/>
      <c r="F1465" s="62"/>
    </row>
    <row r="1466" spans="1:6" ht="15">
      <c r="A1466" s="62"/>
      <c r="B1466" s="62"/>
      <c r="C1466" s="62"/>
      <c r="D1466" s="62"/>
      <c r="E1466" s="62"/>
      <c r="F1466" s="62"/>
    </row>
    <row r="1467" spans="1:6" ht="15">
      <c r="A1467" s="62"/>
      <c r="B1467" s="62"/>
      <c r="C1467" s="62"/>
      <c r="D1467" s="62"/>
      <c r="E1467" s="62"/>
      <c r="F1467" s="62"/>
    </row>
    <row r="1468" spans="1:6" ht="15">
      <c r="A1468" s="62"/>
      <c r="B1468" s="62"/>
      <c r="C1468" s="62"/>
      <c r="D1468" s="62"/>
      <c r="E1468" s="62"/>
      <c r="F1468" s="62"/>
    </row>
    <row r="1469" spans="1:6" ht="15">
      <c r="A1469" s="62"/>
      <c r="B1469" s="62"/>
      <c r="C1469" s="62"/>
      <c r="D1469" s="62"/>
      <c r="E1469" s="62"/>
      <c r="F1469" s="62"/>
    </row>
    <row r="1470" spans="1:6" ht="15">
      <c r="A1470" s="62"/>
      <c r="B1470" s="62"/>
      <c r="C1470" s="62"/>
      <c r="D1470" s="62"/>
      <c r="E1470" s="62"/>
      <c r="F1470" s="62"/>
    </row>
    <row r="1471" spans="1:6" ht="15">
      <c r="A1471" s="62"/>
      <c r="B1471" s="62"/>
      <c r="C1471" s="62"/>
      <c r="D1471" s="62"/>
      <c r="E1471" s="62"/>
      <c r="F1471" s="62"/>
    </row>
    <row r="1472" spans="1:6" ht="15">
      <c r="A1472" s="62"/>
      <c r="B1472" s="62"/>
      <c r="C1472" s="62"/>
      <c r="D1472" s="62"/>
      <c r="E1472" s="62"/>
      <c r="F1472" s="62"/>
    </row>
    <row r="1473" spans="1:6" ht="15">
      <c r="A1473" s="62"/>
      <c r="B1473" s="62"/>
      <c r="C1473" s="62"/>
      <c r="D1473" s="62"/>
      <c r="E1473" s="62"/>
      <c r="F1473" s="62"/>
    </row>
    <row r="1474" spans="1:6" ht="15">
      <c r="A1474" s="62"/>
      <c r="B1474" s="62"/>
      <c r="C1474" s="62"/>
      <c r="D1474" s="62"/>
      <c r="E1474" s="62"/>
      <c r="F1474" s="62"/>
    </row>
    <row r="1475" spans="1:6" ht="15">
      <c r="A1475" s="62"/>
      <c r="B1475" s="62"/>
      <c r="C1475" s="62"/>
      <c r="D1475" s="62"/>
      <c r="E1475" s="62"/>
      <c r="F1475" s="62"/>
    </row>
    <row r="1476" spans="1:6" ht="15">
      <c r="A1476" s="62"/>
      <c r="B1476" s="62"/>
      <c r="C1476" s="62"/>
      <c r="D1476" s="62"/>
      <c r="E1476" s="62"/>
      <c r="F1476" s="62"/>
    </row>
    <row r="1477" spans="1:6" ht="15">
      <c r="A1477" s="62"/>
      <c r="B1477" s="62"/>
      <c r="C1477" s="62"/>
      <c r="D1477" s="62"/>
      <c r="E1477" s="62"/>
      <c r="F1477" s="62"/>
    </row>
    <row r="1478" spans="1:6" ht="15">
      <c r="A1478" s="62"/>
      <c r="B1478" s="62"/>
      <c r="C1478" s="62"/>
      <c r="D1478" s="62"/>
      <c r="E1478" s="62"/>
      <c r="F1478" s="62"/>
    </row>
    <row r="1479" spans="1:6" ht="15">
      <c r="A1479" s="62"/>
      <c r="B1479" s="62"/>
      <c r="C1479" s="62"/>
      <c r="D1479" s="62"/>
      <c r="E1479" s="62"/>
      <c r="F1479" s="62"/>
    </row>
    <row r="1480" spans="1:6" ht="15">
      <c r="A1480" s="62"/>
      <c r="B1480" s="62"/>
      <c r="C1480" s="62"/>
      <c r="D1480" s="62"/>
      <c r="E1480" s="62"/>
      <c r="F1480" s="62"/>
    </row>
    <row r="1481" spans="1:6" ht="15">
      <c r="A1481" s="62"/>
      <c r="B1481" s="62"/>
      <c r="C1481" s="62"/>
      <c r="D1481" s="62"/>
      <c r="E1481" s="62"/>
      <c r="F1481" s="62"/>
    </row>
    <row r="1482" spans="1:6" ht="15">
      <c r="A1482" s="62"/>
      <c r="B1482" s="62"/>
      <c r="C1482" s="62"/>
      <c r="D1482" s="62"/>
      <c r="E1482" s="62"/>
      <c r="F1482" s="62"/>
    </row>
    <row r="1483" spans="1:6" ht="15">
      <c r="A1483" s="62"/>
      <c r="B1483" s="62"/>
      <c r="C1483" s="62"/>
      <c r="D1483" s="62"/>
      <c r="E1483" s="62"/>
      <c r="F1483" s="62"/>
    </row>
    <row r="1484" spans="1:6" ht="15">
      <c r="A1484" s="62"/>
      <c r="B1484" s="62"/>
      <c r="C1484" s="62"/>
      <c r="D1484" s="62"/>
      <c r="E1484" s="62"/>
      <c r="F1484" s="62"/>
    </row>
    <row r="1485" spans="1:6" ht="15">
      <c r="A1485" s="62"/>
      <c r="B1485" s="62"/>
      <c r="C1485" s="62"/>
      <c r="D1485" s="62"/>
      <c r="E1485" s="62"/>
      <c r="F1485" s="62"/>
    </row>
    <row r="1486" spans="1:6" ht="15">
      <c r="A1486" s="62"/>
      <c r="B1486" s="62"/>
      <c r="C1486" s="62"/>
      <c r="D1486" s="62"/>
      <c r="E1486" s="62"/>
      <c r="F1486" s="62"/>
    </row>
    <row r="1487" spans="1:6" ht="15">
      <c r="A1487" s="62"/>
      <c r="B1487" s="62"/>
      <c r="C1487" s="62"/>
      <c r="D1487" s="62"/>
      <c r="E1487" s="62"/>
      <c r="F1487" s="62"/>
    </row>
    <row r="1488" spans="1:6" ht="15">
      <c r="A1488" s="62"/>
      <c r="B1488" s="62"/>
      <c r="C1488" s="62"/>
      <c r="D1488" s="62"/>
      <c r="E1488" s="62"/>
      <c r="F1488" s="62"/>
    </row>
    <row r="1489" spans="1:6" ht="15">
      <c r="A1489" s="62"/>
      <c r="B1489" s="62"/>
      <c r="C1489" s="62"/>
      <c r="D1489" s="62"/>
      <c r="E1489" s="62"/>
      <c r="F1489" s="62"/>
    </row>
    <row r="1490" spans="1:6" ht="15">
      <c r="A1490" s="62"/>
      <c r="B1490" s="62"/>
      <c r="C1490" s="62"/>
      <c r="D1490" s="62"/>
      <c r="E1490" s="62"/>
      <c r="F1490" s="62"/>
    </row>
    <row r="1491" spans="1:6" ht="15">
      <c r="A1491" s="62"/>
      <c r="B1491" s="62"/>
      <c r="C1491" s="62"/>
      <c r="D1491" s="62"/>
      <c r="E1491" s="62"/>
      <c r="F1491" s="62"/>
    </row>
    <row r="1492" spans="1:6" ht="15">
      <c r="A1492" s="62"/>
      <c r="B1492" s="62"/>
      <c r="C1492" s="62"/>
      <c r="D1492" s="62"/>
      <c r="E1492" s="62"/>
      <c r="F1492" s="62"/>
    </row>
    <row r="1493" spans="1:6" ht="15">
      <c r="A1493" s="62"/>
      <c r="B1493" s="62"/>
      <c r="C1493" s="62"/>
      <c r="D1493" s="62"/>
      <c r="E1493" s="62"/>
      <c r="F1493" s="62"/>
    </row>
    <row r="1494" spans="1:6" ht="15">
      <c r="A1494" s="62"/>
      <c r="B1494" s="62"/>
      <c r="C1494" s="62"/>
      <c r="D1494" s="62"/>
      <c r="E1494" s="62"/>
      <c r="F1494" s="62"/>
    </row>
    <row r="1495" spans="1:6" ht="15">
      <c r="A1495" s="62"/>
      <c r="B1495" s="62"/>
      <c r="C1495" s="62"/>
      <c r="D1495" s="62"/>
      <c r="E1495" s="62"/>
      <c r="F1495" s="62"/>
    </row>
    <row r="1496" spans="1:6" ht="15">
      <c r="A1496" s="62"/>
      <c r="B1496" s="62"/>
      <c r="C1496" s="62"/>
      <c r="D1496" s="62"/>
      <c r="E1496" s="62"/>
      <c r="F1496" s="62"/>
    </row>
    <row r="1497" spans="1:6" ht="15">
      <c r="A1497" s="62"/>
      <c r="B1497" s="62"/>
      <c r="C1497" s="62"/>
      <c r="D1497" s="62"/>
      <c r="E1497" s="62"/>
      <c r="F1497" s="62"/>
    </row>
    <row r="1498" spans="1:6" ht="15">
      <c r="A1498" s="62"/>
      <c r="B1498" s="62"/>
      <c r="C1498" s="62"/>
      <c r="D1498" s="62"/>
      <c r="E1498" s="62"/>
      <c r="F1498" s="62"/>
    </row>
    <row r="1499" spans="1:6" ht="15">
      <c r="A1499" s="62"/>
      <c r="B1499" s="62"/>
      <c r="C1499" s="62"/>
      <c r="D1499" s="62"/>
      <c r="E1499" s="62"/>
      <c r="F1499" s="62"/>
    </row>
    <row r="1500" spans="1:6" ht="15">
      <c r="A1500" s="62"/>
      <c r="B1500" s="62"/>
      <c r="C1500" s="62"/>
      <c r="D1500" s="62"/>
      <c r="E1500" s="62"/>
      <c r="F1500" s="62"/>
    </row>
    <row r="1501" spans="1:6" ht="15">
      <c r="A1501" s="62"/>
      <c r="B1501" s="62"/>
      <c r="C1501" s="62"/>
      <c r="D1501" s="62"/>
      <c r="E1501" s="62"/>
      <c r="F1501" s="62"/>
    </row>
    <row r="1502" spans="1:6" ht="15">
      <c r="A1502" s="62"/>
      <c r="B1502" s="62"/>
      <c r="C1502" s="62"/>
      <c r="D1502" s="62"/>
      <c r="E1502" s="62"/>
      <c r="F1502" s="62"/>
    </row>
    <row r="1503" spans="1:6" ht="15">
      <c r="A1503" s="62"/>
      <c r="B1503" s="62"/>
      <c r="C1503" s="62"/>
      <c r="D1503" s="62"/>
      <c r="E1503" s="62"/>
      <c r="F1503" s="62"/>
    </row>
    <row r="1504" spans="1:6" ht="15">
      <c r="A1504" s="62"/>
      <c r="B1504" s="62"/>
      <c r="C1504" s="62"/>
      <c r="D1504" s="62"/>
      <c r="E1504" s="62"/>
      <c r="F1504" s="62"/>
    </row>
    <row r="1505" spans="1:6" ht="15">
      <c r="A1505" s="62"/>
      <c r="B1505" s="62"/>
      <c r="C1505" s="62"/>
      <c r="D1505" s="62"/>
      <c r="E1505" s="62"/>
      <c r="F1505" s="62"/>
    </row>
    <row r="1506" spans="1:6" ht="15">
      <c r="A1506" s="62"/>
      <c r="B1506" s="62"/>
      <c r="C1506" s="62"/>
      <c r="D1506" s="62"/>
      <c r="E1506" s="62"/>
      <c r="F1506" s="62"/>
    </row>
    <row r="1507" spans="1:6" ht="15">
      <c r="A1507" s="62"/>
      <c r="B1507" s="62"/>
      <c r="C1507" s="62"/>
      <c r="D1507" s="62"/>
      <c r="E1507" s="62"/>
      <c r="F1507" s="62"/>
    </row>
    <row r="1508" spans="1:6" ht="15">
      <c r="A1508" s="62"/>
      <c r="B1508" s="62"/>
      <c r="C1508" s="62"/>
      <c r="D1508" s="62"/>
      <c r="E1508" s="62"/>
      <c r="F1508" s="62"/>
    </row>
    <row r="1509" spans="1:6" ht="15">
      <c r="A1509" s="62"/>
      <c r="B1509" s="62"/>
      <c r="C1509" s="62"/>
      <c r="D1509" s="62"/>
      <c r="E1509" s="62"/>
      <c r="F1509" s="62"/>
    </row>
    <row r="1510" spans="1:6" ht="15">
      <c r="A1510" s="62"/>
      <c r="B1510" s="62"/>
      <c r="C1510" s="62"/>
      <c r="D1510" s="62"/>
      <c r="E1510" s="62"/>
      <c r="F1510" s="62"/>
    </row>
    <row r="1511" spans="1:6" ht="15">
      <c r="A1511" s="62"/>
      <c r="B1511" s="62"/>
      <c r="C1511" s="62"/>
      <c r="D1511" s="62"/>
      <c r="E1511" s="62"/>
      <c r="F1511" s="62"/>
    </row>
    <row r="1512" spans="1:6" ht="15">
      <c r="A1512" s="62"/>
      <c r="B1512" s="62"/>
      <c r="C1512" s="62"/>
      <c r="D1512" s="62"/>
      <c r="E1512" s="62"/>
      <c r="F1512" s="62"/>
    </row>
    <row r="1513" spans="1:6" ht="15">
      <c r="A1513" s="62"/>
      <c r="B1513" s="62"/>
      <c r="C1513" s="62"/>
      <c r="D1513" s="62"/>
      <c r="E1513" s="62"/>
      <c r="F1513" s="62"/>
    </row>
    <row r="1514" spans="1:6" ht="15">
      <c r="A1514" s="62"/>
      <c r="B1514" s="62"/>
      <c r="C1514" s="62"/>
      <c r="D1514" s="62"/>
      <c r="E1514" s="62"/>
      <c r="F1514" s="62"/>
    </row>
    <row r="1515" spans="1:6" ht="15">
      <c r="A1515" s="62"/>
      <c r="B1515" s="62"/>
      <c r="C1515" s="62"/>
      <c r="D1515" s="62"/>
      <c r="E1515" s="62"/>
      <c r="F1515" s="62"/>
    </row>
    <row r="1516" spans="1:6" ht="15">
      <c r="A1516" s="62"/>
      <c r="B1516" s="62"/>
      <c r="C1516" s="62"/>
      <c r="D1516" s="62"/>
      <c r="E1516" s="62"/>
      <c r="F1516" s="62"/>
    </row>
    <row r="1517" spans="1:6" ht="15">
      <c r="A1517" s="62"/>
      <c r="B1517" s="62"/>
      <c r="C1517" s="62"/>
      <c r="D1517" s="62"/>
      <c r="E1517" s="62"/>
      <c r="F1517" s="62"/>
    </row>
    <row r="1518" spans="1:6" ht="15">
      <c r="A1518" s="62"/>
      <c r="B1518" s="62"/>
      <c r="C1518" s="62"/>
      <c r="D1518" s="62"/>
      <c r="E1518" s="62"/>
      <c r="F1518" s="62"/>
    </row>
    <row r="1519" spans="1:6" ht="15">
      <c r="A1519" s="62"/>
      <c r="B1519" s="62"/>
      <c r="C1519" s="62"/>
      <c r="D1519" s="62"/>
      <c r="E1519" s="62"/>
      <c r="F1519" s="62"/>
    </row>
    <row r="1520" spans="1:6" ht="15">
      <c r="A1520" s="62"/>
      <c r="B1520" s="62"/>
      <c r="C1520" s="62"/>
      <c r="D1520" s="62"/>
      <c r="E1520" s="62"/>
      <c r="F1520" s="62"/>
    </row>
    <row r="1521" spans="1:6" ht="15">
      <c r="A1521" s="62"/>
      <c r="B1521" s="62"/>
      <c r="C1521" s="62"/>
      <c r="D1521" s="62"/>
      <c r="E1521" s="62"/>
      <c r="F1521" s="62"/>
    </row>
    <row r="1522" spans="1:6" ht="15">
      <c r="A1522" s="62"/>
      <c r="B1522" s="62"/>
      <c r="C1522" s="62"/>
      <c r="D1522" s="62"/>
      <c r="E1522" s="62"/>
      <c r="F1522" s="62"/>
    </row>
    <row r="1523" spans="1:6" ht="15">
      <c r="A1523" s="62"/>
      <c r="B1523" s="62"/>
      <c r="C1523" s="62"/>
      <c r="D1523" s="62"/>
      <c r="E1523" s="62"/>
      <c r="F1523" s="62"/>
    </row>
    <row r="1524" spans="1:6" ht="15">
      <c r="A1524" s="62"/>
      <c r="B1524" s="62"/>
      <c r="C1524" s="62"/>
      <c r="D1524" s="62"/>
      <c r="E1524" s="62"/>
      <c r="F1524" s="62"/>
    </row>
    <row r="1525" spans="1:6" ht="15">
      <c r="A1525" s="62"/>
      <c r="B1525" s="62"/>
      <c r="C1525" s="62"/>
      <c r="D1525" s="62"/>
      <c r="E1525" s="62"/>
      <c r="F1525" s="62"/>
    </row>
    <row r="1526" spans="1:6" ht="15">
      <c r="A1526" s="62"/>
      <c r="B1526" s="62"/>
      <c r="C1526" s="62"/>
      <c r="D1526" s="62"/>
      <c r="E1526" s="62"/>
      <c r="F1526" s="62"/>
    </row>
  </sheetData>
  <sheetProtection/>
  <printOptions/>
  <pageMargins left="0.75" right="0.75" top="0.79" bottom="0.68" header="0.5" footer="0.5"/>
  <pageSetup fitToHeight="1" fitToWidth="1" horizontalDpi="600" verticalDpi="600" orientation="portrait" scale="59" r:id="rId1"/>
</worksheet>
</file>

<file path=xl/worksheets/sheet18.xml><?xml version="1.0" encoding="utf-8"?>
<worksheet xmlns="http://schemas.openxmlformats.org/spreadsheetml/2006/main" xmlns:r="http://schemas.openxmlformats.org/officeDocument/2006/relationships">
  <sheetPr>
    <tabColor indexed="51"/>
    <pageSetUpPr fitToPage="1"/>
  </sheetPr>
  <dimension ref="A1:N1527"/>
  <sheetViews>
    <sheetView zoomScalePageLayoutView="0" workbookViewId="0" topLeftCell="A37">
      <selection activeCell="B73" sqref="B73"/>
    </sheetView>
  </sheetViews>
  <sheetFormatPr defaultColWidth="8.88671875" defaultRowHeight="15"/>
  <cols>
    <col min="1" max="1" width="23.3359375" style="319" customWidth="1"/>
    <col min="2" max="2" width="11.10546875" style="63" bestFit="1" customWidth="1"/>
    <col min="3" max="3" width="10.99609375" style="63" bestFit="1" customWidth="1"/>
    <col min="4" max="6" width="8.99609375" style="63" customWidth="1"/>
    <col min="7" max="7" width="11.99609375" style="63" bestFit="1" customWidth="1"/>
    <col min="8" max="8" width="9.5546875" style="311" bestFit="1" customWidth="1"/>
  </cols>
  <sheetData>
    <row r="1" spans="1:14" s="304" customFormat="1" ht="15">
      <c r="A1" s="319" t="s">
        <v>361</v>
      </c>
      <c r="B1" s="63" t="s">
        <v>362</v>
      </c>
      <c r="C1" s="63" t="s">
        <v>363</v>
      </c>
      <c r="D1" s="63" t="s">
        <v>364</v>
      </c>
      <c r="E1" s="31" t="s">
        <v>372</v>
      </c>
      <c r="F1" s="31" t="s">
        <v>373</v>
      </c>
      <c r="G1" s="63" t="s">
        <v>365</v>
      </c>
      <c r="H1" s="303" t="s">
        <v>370</v>
      </c>
      <c r="I1" s="31"/>
      <c r="K1" s="305"/>
      <c r="M1" s="306"/>
      <c r="N1" s="307"/>
    </row>
    <row r="2" spans="1:14" s="304" customFormat="1" ht="15">
      <c r="A2" s="308" t="s">
        <v>82</v>
      </c>
      <c r="B2" s="331" t="s">
        <v>374</v>
      </c>
      <c r="C2" s="63">
        <v>1</v>
      </c>
      <c r="D2" s="67">
        <v>51000</v>
      </c>
      <c r="E2" s="332" t="e">
        <f>+#REF!</f>
        <v>#REF!</v>
      </c>
      <c r="F2" s="332" t="e">
        <f>+E2+364</f>
        <v>#REF!</v>
      </c>
      <c r="G2" s="320" t="e">
        <f>+#REF!</f>
        <v>#REF!</v>
      </c>
      <c r="H2" s="303" t="s">
        <v>371</v>
      </c>
      <c r="I2" s="31"/>
      <c r="K2" s="305"/>
      <c r="M2" s="306"/>
      <c r="N2" s="307"/>
    </row>
    <row r="3" spans="1:14" s="304" customFormat="1" ht="15">
      <c r="A3" s="308" t="s">
        <v>83</v>
      </c>
      <c r="B3" s="327" t="str">
        <f>+B2</f>
        <v>enter L3 yr 1</v>
      </c>
      <c r="C3" s="63">
        <v>1</v>
      </c>
      <c r="D3" s="67">
        <v>57000</v>
      </c>
      <c r="E3" s="329" t="e">
        <f>+E2</f>
        <v>#REF!</v>
      </c>
      <c r="F3" s="329" t="e">
        <f>+F2</f>
        <v>#REF!</v>
      </c>
      <c r="G3" s="320" t="e">
        <f>+#REF!</f>
        <v>#REF!</v>
      </c>
      <c r="H3" s="303"/>
      <c r="I3" s="31"/>
      <c r="K3" s="305"/>
      <c r="M3" s="306"/>
      <c r="N3" s="307"/>
    </row>
    <row r="4" spans="1:14" s="304" customFormat="1" ht="15">
      <c r="A4" s="308" t="s">
        <v>84</v>
      </c>
      <c r="B4" s="327" t="str">
        <f aca="true" t="shared" si="0" ref="B4:B67">+B3</f>
        <v>enter L3 yr 1</v>
      </c>
      <c r="C4" s="63">
        <v>1</v>
      </c>
      <c r="D4" s="67">
        <v>59100</v>
      </c>
      <c r="E4" s="329" t="e">
        <f aca="true" t="shared" si="1" ref="E4:F67">+E3</f>
        <v>#REF!</v>
      </c>
      <c r="F4" s="329" t="e">
        <f t="shared" si="1"/>
        <v>#REF!</v>
      </c>
      <c r="G4" s="320" t="e">
        <f>+#REF!</f>
        <v>#REF!</v>
      </c>
      <c r="H4" s="303"/>
      <c r="I4" s="31"/>
      <c r="K4" s="305"/>
      <c r="M4" s="306"/>
      <c r="N4" s="307"/>
    </row>
    <row r="5" spans="1:14" s="304" customFormat="1" ht="15">
      <c r="A5" s="308" t="s">
        <v>121</v>
      </c>
      <c r="B5" s="327" t="str">
        <f t="shared" si="0"/>
        <v>enter L3 yr 1</v>
      </c>
      <c r="C5" s="63">
        <v>1</v>
      </c>
      <c r="D5" s="67">
        <v>59200</v>
      </c>
      <c r="E5" s="329" t="e">
        <f t="shared" si="1"/>
        <v>#REF!</v>
      </c>
      <c r="F5" s="329" t="e">
        <f t="shared" si="1"/>
        <v>#REF!</v>
      </c>
      <c r="G5" s="320" t="e">
        <f>+#REF!</f>
        <v>#REF!</v>
      </c>
      <c r="H5" s="303"/>
      <c r="I5" s="31"/>
      <c r="K5" s="305"/>
      <c r="M5" s="306"/>
      <c r="N5" s="307"/>
    </row>
    <row r="6" spans="1:14" s="304" customFormat="1" ht="15">
      <c r="A6" s="308" t="s">
        <v>132</v>
      </c>
      <c r="B6" s="327" t="str">
        <f t="shared" si="0"/>
        <v>enter L3 yr 1</v>
      </c>
      <c r="C6" s="63">
        <v>1</v>
      </c>
      <c r="D6" s="315">
        <v>59198</v>
      </c>
      <c r="E6" s="329" t="e">
        <f t="shared" si="1"/>
        <v>#REF!</v>
      </c>
      <c r="F6" s="329" t="e">
        <f t="shared" si="1"/>
        <v>#REF!</v>
      </c>
      <c r="G6" s="320" t="e">
        <f>+#REF!</f>
        <v>#REF!</v>
      </c>
      <c r="H6" s="303"/>
      <c r="I6" s="31"/>
      <c r="K6" s="305"/>
      <c r="M6" s="306"/>
      <c r="N6" s="307"/>
    </row>
    <row r="7" spans="1:7" ht="15">
      <c r="A7" s="308" t="s">
        <v>85</v>
      </c>
      <c r="B7" s="327" t="str">
        <f t="shared" si="0"/>
        <v>enter L3 yr 1</v>
      </c>
      <c r="C7" s="321">
        <v>1</v>
      </c>
      <c r="D7" s="67">
        <v>61100</v>
      </c>
      <c r="E7" s="329" t="e">
        <f t="shared" si="1"/>
        <v>#REF!</v>
      </c>
      <c r="F7" s="329" t="e">
        <f t="shared" si="1"/>
        <v>#REF!</v>
      </c>
      <c r="G7" s="321" t="e">
        <f>+#REF!</f>
        <v>#REF!</v>
      </c>
    </row>
    <row r="8" spans="1:7" ht="15">
      <c r="A8" s="308" t="s">
        <v>86</v>
      </c>
      <c r="B8" s="327" t="str">
        <f t="shared" si="0"/>
        <v>enter L3 yr 1</v>
      </c>
      <c r="C8" s="321">
        <v>1</v>
      </c>
      <c r="D8" s="67">
        <v>61200</v>
      </c>
      <c r="E8" s="329" t="e">
        <f t="shared" si="1"/>
        <v>#REF!</v>
      </c>
      <c r="F8" s="329" t="e">
        <f t="shared" si="1"/>
        <v>#REF!</v>
      </c>
      <c r="G8" s="321" t="e">
        <f>+#REF!</f>
        <v>#REF!</v>
      </c>
    </row>
    <row r="9" spans="1:7" ht="15">
      <c r="A9" s="308" t="s">
        <v>87</v>
      </c>
      <c r="B9" s="327" t="str">
        <f t="shared" si="0"/>
        <v>enter L3 yr 1</v>
      </c>
      <c r="C9" s="321">
        <v>1</v>
      </c>
      <c r="D9" s="67">
        <v>62100</v>
      </c>
      <c r="E9" s="329" t="e">
        <f t="shared" si="1"/>
        <v>#REF!</v>
      </c>
      <c r="F9" s="329" t="e">
        <f t="shared" si="1"/>
        <v>#REF!</v>
      </c>
      <c r="G9" s="321" t="e">
        <f>+#REF!</f>
        <v>#REF!</v>
      </c>
    </row>
    <row r="10" spans="1:7" ht="15">
      <c r="A10" s="308" t="s">
        <v>88</v>
      </c>
      <c r="B10" s="327" t="str">
        <f t="shared" si="0"/>
        <v>enter L3 yr 1</v>
      </c>
      <c r="C10" s="321">
        <v>1</v>
      </c>
      <c r="D10" s="67">
        <v>62200</v>
      </c>
      <c r="E10" s="329" t="e">
        <f t="shared" si="1"/>
        <v>#REF!</v>
      </c>
      <c r="F10" s="329" t="e">
        <f t="shared" si="1"/>
        <v>#REF!</v>
      </c>
      <c r="G10" s="321" t="e">
        <f>+#REF!</f>
        <v>#REF!</v>
      </c>
    </row>
    <row r="11" spans="1:7" ht="15">
      <c r="A11" s="308" t="s">
        <v>89</v>
      </c>
      <c r="B11" s="327" t="str">
        <f t="shared" si="0"/>
        <v>enter L3 yr 1</v>
      </c>
      <c r="C11" s="321">
        <v>1</v>
      </c>
      <c r="D11" s="67">
        <v>62300</v>
      </c>
      <c r="E11" s="329" t="e">
        <f t="shared" si="1"/>
        <v>#REF!</v>
      </c>
      <c r="F11" s="329" t="e">
        <f t="shared" si="1"/>
        <v>#REF!</v>
      </c>
      <c r="G11" s="321" t="e">
        <f>+#REF!</f>
        <v>#REF!</v>
      </c>
    </row>
    <row r="12" spans="1:7" ht="15">
      <c r="A12" s="308" t="s">
        <v>90</v>
      </c>
      <c r="B12" s="327" t="str">
        <f t="shared" si="0"/>
        <v>enter L3 yr 1</v>
      </c>
      <c r="C12" s="321">
        <v>1</v>
      </c>
      <c r="D12" s="67">
        <v>64100</v>
      </c>
      <c r="E12" s="329" t="e">
        <f t="shared" si="1"/>
        <v>#REF!</v>
      </c>
      <c r="F12" s="329" t="e">
        <f t="shared" si="1"/>
        <v>#REF!</v>
      </c>
      <c r="G12" s="321" t="e">
        <f>+#REF!</f>
        <v>#REF!</v>
      </c>
    </row>
    <row r="13" spans="1:7" ht="15">
      <c r="A13" s="308" t="s">
        <v>91</v>
      </c>
      <c r="B13" s="327" t="str">
        <f t="shared" si="0"/>
        <v>enter L3 yr 1</v>
      </c>
      <c r="C13" s="321">
        <v>1</v>
      </c>
      <c r="D13" s="67">
        <v>65100</v>
      </c>
      <c r="E13" s="329" t="e">
        <f t="shared" si="1"/>
        <v>#REF!</v>
      </c>
      <c r="F13" s="329" t="e">
        <f t="shared" si="1"/>
        <v>#REF!</v>
      </c>
      <c r="G13" s="321" t="e">
        <f>+#REF!</f>
        <v>#REF!</v>
      </c>
    </row>
    <row r="14" spans="1:7" ht="15">
      <c r="A14" s="308" t="s">
        <v>92</v>
      </c>
      <c r="B14" s="327" t="str">
        <f t="shared" si="0"/>
        <v>enter L3 yr 1</v>
      </c>
      <c r="C14" s="321">
        <v>1</v>
      </c>
      <c r="D14" s="67">
        <v>65200</v>
      </c>
      <c r="E14" s="329" t="e">
        <f t="shared" si="1"/>
        <v>#REF!</v>
      </c>
      <c r="F14" s="329" t="e">
        <f t="shared" si="1"/>
        <v>#REF!</v>
      </c>
      <c r="G14" s="321" t="e">
        <f>+#REF!</f>
        <v>#REF!</v>
      </c>
    </row>
    <row r="15" spans="1:7" ht="15" customHeight="1">
      <c r="A15" s="308" t="s">
        <v>93</v>
      </c>
      <c r="B15" s="327" t="str">
        <f t="shared" si="0"/>
        <v>enter L3 yr 1</v>
      </c>
      <c r="C15" s="321">
        <v>1</v>
      </c>
      <c r="D15" s="67">
        <v>65800</v>
      </c>
      <c r="E15" s="329" t="e">
        <f t="shared" si="1"/>
        <v>#REF!</v>
      </c>
      <c r="F15" s="329" t="e">
        <f t="shared" si="1"/>
        <v>#REF!</v>
      </c>
      <c r="G15" s="321" t="e">
        <f>+#REF!</f>
        <v>#REF!</v>
      </c>
    </row>
    <row r="16" spans="1:7" ht="15" customHeight="1">
      <c r="A16" s="308" t="s">
        <v>61</v>
      </c>
      <c r="B16" s="327" t="str">
        <f t="shared" si="0"/>
        <v>enter L3 yr 1</v>
      </c>
      <c r="C16" s="321">
        <v>1</v>
      </c>
      <c r="D16" s="67">
        <v>65900</v>
      </c>
      <c r="E16" s="329" t="e">
        <f t="shared" si="1"/>
        <v>#REF!</v>
      </c>
      <c r="F16" s="329" t="e">
        <f t="shared" si="1"/>
        <v>#REF!</v>
      </c>
      <c r="G16" s="321" t="e">
        <f>+#REF!</f>
        <v>#REF!</v>
      </c>
    </row>
    <row r="17" spans="1:7" ht="15" customHeight="1">
      <c r="A17" s="308" t="s">
        <v>94</v>
      </c>
      <c r="B17" s="327" t="str">
        <f t="shared" si="0"/>
        <v>enter L3 yr 1</v>
      </c>
      <c r="C17" s="321">
        <v>1</v>
      </c>
      <c r="D17" s="67">
        <v>66100</v>
      </c>
      <c r="E17" s="329" t="e">
        <f t="shared" si="1"/>
        <v>#REF!</v>
      </c>
      <c r="F17" s="329" t="e">
        <f t="shared" si="1"/>
        <v>#REF!</v>
      </c>
      <c r="G17" s="321" t="e">
        <f>+#REF!</f>
        <v>#REF!</v>
      </c>
    </row>
    <row r="18" spans="1:7" ht="15" customHeight="1">
      <c r="A18" s="308" t="s">
        <v>95</v>
      </c>
      <c r="B18" s="327" t="str">
        <f t="shared" si="0"/>
        <v>enter L3 yr 1</v>
      </c>
      <c r="C18" s="321">
        <v>1</v>
      </c>
      <c r="D18" s="67">
        <v>66200</v>
      </c>
      <c r="E18" s="329" t="e">
        <f t="shared" si="1"/>
        <v>#REF!</v>
      </c>
      <c r="F18" s="329" t="e">
        <f t="shared" si="1"/>
        <v>#REF!</v>
      </c>
      <c r="G18" s="321" t="e">
        <f>+#REF!</f>
        <v>#REF!</v>
      </c>
    </row>
    <row r="19" spans="1:7" ht="15">
      <c r="A19" s="308" t="s">
        <v>96</v>
      </c>
      <c r="B19" s="327" t="str">
        <f t="shared" si="0"/>
        <v>enter L3 yr 1</v>
      </c>
      <c r="C19" s="321">
        <v>1</v>
      </c>
      <c r="D19" s="67">
        <v>66300</v>
      </c>
      <c r="E19" s="329" t="e">
        <f t="shared" si="1"/>
        <v>#REF!</v>
      </c>
      <c r="F19" s="329" t="e">
        <f t="shared" si="1"/>
        <v>#REF!</v>
      </c>
      <c r="G19" s="321" t="e">
        <f>+#REF!</f>
        <v>#REF!</v>
      </c>
    </row>
    <row r="20" spans="1:7" ht="15">
      <c r="A20" s="308" t="s">
        <v>97</v>
      </c>
      <c r="B20" s="327" t="str">
        <f t="shared" si="0"/>
        <v>enter L3 yr 1</v>
      </c>
      <c r="C20" s="321">
        <v>1</v>
      </c>
      <c r="D20" s="67">
        <v>66800</v>
      </c>
      <c r="E20" s="329" t="e">
        <f t="shared" si="1"/>
        <v>#REF!</v>
      </c>
      <c r="F20" s="329" t="e">
        <f t="shared" si="1"/>
        <v>#REF!</v>
      </c>
      <c r="G20" s="321" t="e">
        <f>+#REF!</f>
        <v>#REF!</v>
      </c>
    </row>
    <row r="21" spans="1:7" ht="15">
      <c r="A21" s="308" t="s">
        <v>57</v>
      </c>
      <c r="B21" s="327" t="str">
        <f t="shared" si="0"/>
        <v>enter L3 yr 1</v>
      </c>
      <c r="C21" s="321">
        <v>1</v>
      </c>
      <c r="D21" s="67">
        <v>66900</v>
      </c>
      <c r="E21" s="329" t="e">
        <f t="shared" si="1"/>
        <v>#REF!</v>
      </c>
      <c r="F21" s="329" t="e">
        <f t="shared" si="1"/>
        <v>#REF!</v>
      </c>
      <c r="G21" s="321" t="e">
        <f>+#REF!</f>
        <v>#REF!</v>
      </c>
    </row>
    <row r="22" spans="1:7" ht="15">
      <c r="A22" s="308" t="s">
        <v>48</v>
      </c>
      <c r="B22" s="327" t="str">
        <f t="shared" si="0"/>
        <v>enter L3 yr 1</v>
      </c>
      <c r="C22" s="321">
        <v>1</v>
      </c>
      <c r="D22" s="67">
        <v>67100</v>
      </c>
      <c r="E22" s="329" t="e">
        <f t="shared" si="1"/>
        <v>#REF!</v>
      </c>
      <c r="F22" s="329" t="e">
        <f t="shared" si="1"/>
        <v>#REF!</v>
      </c>
      <c r="G22" s="321" t="e">
        <f>+#REF!</f>
        <v>#REF!</v>
      </c>
    </row>
    <row r="23" spans="1:7" ht="15">
      <c r="A23" s="308" t="s">
        <v>49</v>
      </c>
      <c r="B23" s="327" t="str">
        <f t="shared" si="0"/>
        <v>enter L3 yr 1</v>
      </c>
      <c r="C23" s="321">
        <v>1</v>
      </c>
      <c r="D23" s="67">
        <v>67200</v>
      </c>
      <c r="E23" s="329" t="e">
        <f t="shared" si="1"/>
        <v>#REF!</v>
      </c>
      <c r="F23" s="329" t="e">
        <f t="shared" si="1"/>
        <v>#REF!</v>
      </c>
      <c r="G23" s="327" t="e">
        <f>+#REF!</f>
        <v>#REF!</v>
      </c>
    </row>
    <row r="24" spans="1:7" ht="15">
      <c r="A24" s="308" t="s">
        <v>59</v>
      </c>
      <c r="B24" s="327" t="str">
        <f t="shared" si="0"/>
        <v>enter L3 yr 1</v>
      </c>
      <c r="C24" s="321">
        <v>1</v>
      </c>
      <c r="D24" s="67">
        <v>68100</v>
      </c>
      <c r="E24" s="329" t="e">
        <f t="shared" si="1"/>
        <v>#REF!</v>
      </c>
      <c r="F24" s="329" t="e">
        <f t="shared" si="1"/>
        <v>#REF!</v>
      </c>
      <c r="G24" s="321" t="e">
        <f>+#REF!</f>
        <v>#REF!</v>
      </c>
    </row>
    <row r="25" spans="1:7" ht="15">
      <c r="A25" s="308" t="s">
        <v>98</v>
      </c>
      <c r="B25" s="327" t="str">
        <f t="shared" si="0"/>
        <v>enter L3 yr 1</v>
      </c>
      <c r="C25" s="321">
        <v>1</v>
      </c>
      <c r="D25" s="67">
        <v>68200</v>
      </c>
      <c r="E25" s="329" t="e">
        <f t="shared" si="1"/>
        <v>#REF!</v>
      </c>
      <c r="F25" s="329" t="e">
        <f t="shared" si="1"/>
        <v>#REF!</v>
      </c>
      <c r="G25" s="321" t="e">
        <f>+#REF!</f>
        <v>#REF!</v>
      </c>
    </row>
    <row r="26" spans="1:7" ht="15">
      <c r="A26" s="308" t="s">
        <v>60</v>
      </c>
      <c r="B26" s="327" t="str">
        <f t="shared" si="0"/>
        <v>enter L3 yr 1</v>
      </c>
      <c r="C26" s="321">
        <v>1</v>
      </c>
      <c r="D26" s="67">
        <v>68900</v>
      </c>
      <c r="E26" s="329" t="e">
        <f t="shared" si="1"/>
        <v>#REF!</v>
      </c>
      <c r="F26" s="329" t="e">
        <f t="shared" si="1"/>
        <v>#REF!</v>
      </c>
      <c r="G26" s="321" t="e">
        <f>+#REF!</f>
        <v>#REF!</v>
      </c>
    </row>
    <row r="27" spans="1:7" ht="15">
      <c r="A27" s="308" t="s">
        <v>43</v>
      </c>
      <c r="B27" s="327" t="str">
        <f t="shared" si="0"/>
        <v>enter L3 yr 1</v>
      </c>
      <c r="C27" s="321">
        <v>1</v>
      </c>
      <c r="D27" s="67">
        <v>69100</v>
      </c>
      <c r="E27" s="329" t="e">
        <f t="shared" si="1"/>
        <v>#REF!</v>
      </c>
      <c r="F27" s="329" t="e">
        <f t="shared" si="1"/>
        <v>#REF!</v>
      </c>
      <c r="G27" s="321" t="e">
        <f>+#REF!</f>
        <v>#REF!</v>
      </c>
    </row>
    <row r="28" spans="1:7" ht="15">
      <c r="A28" s="308" t="s">
        <v>99</v>
      </c>
      <c r="B28" s="327" t="str">
        <f t="shared" si="0"/>
        <v>enter L3 yr 1</v>
      </c>
      <c r="C28" s="321">
        <v>1</v>
      </c>
      <c r="D28" s="67">
        <v>69800</v>
      </c>
      <c r="E28" s="329" t="e">
        <f t="shared" si="1"/>
        <v>#REF!</v>
      </c>
      <c r="F28" s="329" t="e">
        <f t="shared" si="1"/>
        <v>#REF!</v>
      </c>
      <c r="G28" s="321" t="e">
        <f>+#REF!</f>
        <v>#REF!</v>
      </c>
    </row>
    <row r="29" spans="1:7" ht="15">
      <c r="A29" s="308" t="s">
        <v>62</v>
      </c>
      <c r="B29" s="327" t="str">
        <f t="shared" si="0"/>
        <v>enter L3 yr 1</v>
      </c>
      <c r="C29" s="321">
        <v>1</v>
      </c>
      <c r="D29" s="67">
        <v>69900</v>
      </c>
      <c r="E29" s="329" t="e">
        <f t="shared" si="1"/>
        <v>#REF!</v>
      </c>
      <c r="F29" s="329" t="e">
        <f t="shared" si="1"/>
        <v>#REF!</v>
      </c>
      <c r="G29" s="321" t="e">
        <f>+#REF!</f>
        <v>#REF!</v>
      </c>
    </row>
    <row r="30" spans="1:7" ht="15">
      <c r="A30" s="308" t="s">
        <v>100</v>
      </c>
      <c r="B30" s="327" t="str">
        <f t="shared" si="0"/>
        <v>enter L3 yr 1</v>
      </c>
      <c r="C30" s="321">
        <v>1</v>
      </c>
      <c r="D30" s="67">
        <v>70100</v>
      </c>
      <c r="E30" s="329" t="e">
        <f t="shared" si="1"/>
        <v>#REF!</v>
      </c>
      <c r="F30" s="329" t="e">
        <f t="shared" si="1"/>
        <v>#REF!</v>
      </c>
      <c r="G30" s="321" t="e">
        <f>+#REF!</f>
        <v>#REF!</v>
      </c>
    </row>
    <row r="31" spans="1:7" ht="15">
      <c r="A31" s="308" t="s">
        <v>101</v>
      </c>
      <c r="B31" s="327" t="str">
        <f t="shared" si="0"/>
        <v>enter L3 yr 1</v>
      </c>
      <c r="C31" s="321">
        <v>1</v>
      </c>
      <c r="D31" s="67">
        <v>70800</v>
      </c>
      <c r="E31" s="329" t="e">
        <f t="shared" si="1"/>
        <v>#REF!</v>
      </c>
      <c r="F31" s="329" t="e">
        <f t="shared" si="1"/>
        <v>#REF!</v>
      </c>
      <c r="G31" s="321" t="e">
        <f>+#REF!</f>
        <v>#REF!</v>
      </c>
    </row>
    <row r="32" spans="1:7" ht="15">
      <c r="A32" s="308" t="s">
        <v>102</v>
      </c>
      <c r="B32" s="327" t="str">
        <f t="shared" si="0"/>
        <v>enter L3 yr 1</v>
      </c>
      <c r="C32" s="321">
        <v>1</v>
      </c>
      <c r="D32" s="67">
        <v>70900</v>
      </c>
      <c r="E32" s="329" t="e">
        <f t="shared" si="1"/>
        <v>#REF!</v>
      </c>
      <c r="F32" s="329" t="e">
        <f t="shared" si="1"/>
        <v>#REF!</v>
      </c>
      <c r="G32" s="321" t="e">
        <f>+#REF!</f>
        <v>#REF!</v>
      </c>
    </row>
    <row r="33" spans="1:7" ht="15">
      <c r="A33" s="308" t="s">
        <v>63</v>
      </c>
      <c r="B33" s="327" t="str">
        <f t="shared" si="0"/>
        <v>enter L3 yr 1</v>
      </c>
      <c r="C33" s="321">
        <v>1</v>
      </c>
      <c r="D33" s="67">
        <v>71100</v>
      </c>
      <c r="E33" s="329" t="e">
        <f t="shared" si="1"/>
        <v>#REF!</v>
      </c>
      <c r="F33" s="329" t="e">
        <f t="shared" si="1"/>
        <v>#REF!</v>
      </c>
      <c r="G33" s="321" t="e">
        <f>+#REF!</f>
        <v>#REF!</v>
      </c>
    </row>
    <row r="34" spans="1:7" ht="15">
      <c r="A34" s="308" t="s">
        <v>103</v>
      </c>
      <c r="B34" s="327" t="str">
        <f t="shared" si="0"/>
        <v>enter L3 yr 1</v>
      </c>
      <c r="C34" s="321">
        <v>1</v>
      </c>
      <c r="D34" s="67">
        <v>71800</v>
      </c>
      <c r="E34" s="329" t="e">
        <f t="shared" si="1"/>
        <v>#REF!</v>
      </c>
      <c r="F34" s="329" t="e">
        <f t="shared" si="1"/>
        <v>#REF!</v>
      </c>
      <c r="G34" s="321" t="e">
        <f>+#REF!</f>
        <v>#REF!</v>
      </c>
    </row>
    <row r="35" spans="1:7" ht="15">
      <c r="A35" s="308" t="s">
        <v>104</v>
      </c>
      <c r="B35" s="327" t="str">
        <f t="shared" si="0"/>
        <v>enter L3 yr 1</v>
      </c>
      <c r="C35" s="321">
        <v>1</v>
      </c>
      <c r="D35" s="67">
        <v>71900</v>
      </c>
      <c r="E35" s="329" t="e">
        <f t="shared" si="1"/>
        <v>#REF!</v>
      </c>
      <c r="F35" s="329" t="e">
        <f t="shared" si="1"/>
        <v>#REF!</v>
      </c>
      <c r="G35" s="321" t="e">
        <f>+#REF!</f>
        <v>#REF!</v>
      </c>
    </row>
    <row r="36" spans="1:7" ht="15">
      <c r="A36" s="308" t="s">
        <v>105</v>
      </c>
      <c r="B36" s="327" t="str">
        <f t="shared" si="0"/>
        <v>enter L3 yr 1</v>
      </c>
      <c r="C36" s="321">
        <v>1</v>
      </c>
      <c r="D36" s="67">
        <v>72100</v>
      </c>
      <c r="E36" s="329" t="e">
        <f t="shared" si="1"/>
        <v>#REF!</v>
      </c>
      <c r="F36" s="329" t="e">
        <f t="shared" si="1"/>
        <v>#REF!</v>
      </c>
      <c r="G36" s="321" t="e">
        <f>+#REF!</f>
        <v>#REF!</v>
      </c>
    </row>
    <row r="37" spans="1:7" ht="15">
      <c r="A37" s="308" t="s">
        <v>64</v>
      </c>
      <c r="B37" s="327" t="str">
        <f t="shared" si="0"/>
        <v>enter L3 yr 1</v>
      </c>
      <c r="C37" s="321">
        <v>1</v>
      </c>
      <c r="D37" s="67">
        <v>72200</v>
      </c>
      <c r="E37" s="329" t="e">
        <f t="shared" si="1"/>
        <v>#REF!</v>
      </c>
      <c r="F37" s="329" t="e">
        <f t="shared" si="1"/>
        <v>#REF!</v>
      </c>
      <c r="G37" s="321" t="e">
        <f>+#REF!</f>
        <v>#REF!</v>
      </c>
    </row>
    <row r="38" spans="1:7" ht="15">
      <c r="A38" s="308" t="s">
        <v>65</v>
      </c>
      <c r="B38" s="327" t="str">
        <f t="shared" si="0"/>
        <v>enter L3 yr 1</v>
      </c>
      <c r="C38" s="321">
        <v>1</v>
      </c>
      <c r="D38" s="67">
        <v>72300</v>
      </c>
      <c r="E38" s="329" t="e">
        <f t="shared" si="1"/>
        <v>#REF!</v>
      </c>
      <c r="F38" s="329" t="e">
        <f t="shared" si="1"/>
        <v>#REF!</v>
      </c>
      <c r="G38" s="321" t="e">
        <f>+#REF!</f>
        <v>#REF!</v>
      </c>
    </row>
    <row r="39" spans="1:7" ht="15">
      <c r="A39" s="308" t="s">
        <v>106</v>
      </c>
      <c r="B39" s="327" t="str">
        <f t="shared" si="0"/>
        <v>enter L3 yr 1</v>
      </c>
      <c r="C39" s="321">
        <v>1</v>
      </c>
      <c r="D39" s="67">
        <v>72400</v>
      </c>
      <c r="E39" s="329" t="e">
        <f t="shared" si="1"/>
        <v>#REF!</v>
      </c>
      <c r="F39" s="329" t="e">
        <f t="shared" si="1"/>
        <v>#REF!</v>
      </c>
      <c r="G39" s="321" t="e">
        <f>+#REF!</f>
        <v>#REF!</v>
      </c>
    </row>
    <row r="40" spans="1:7" ht="15">
      <c r="A40" s="308" t="s">
        <v>66</v>
      </c>
      <c r="B40" s="327" t="str">
        <f t="shared" si="0"/>
        <v>enter L3 yr 1</v>
      </c>
      <c r="C40" s="321">
        <v>1</v>
      </c>
      <c r="D40" s="67">
        <v>72500</v>
      </c>
      <c r="E40" s="329" t="e">
        <f t="shared" si="1"/>
        <v>#REF!</v>
      </c>
      <c r="F40" s="329" t="e">
        <f t="shared" si="1"/>
        <v>#REF!</v>
      </c>
      <c r="G40" s="321" t="e">
        <f>+#REF!</f>
        <v>#REF!</v>
      </c>
    </row>
    <row r="41" spans="1:7" ht="15">
      <c r="A41" s="308" t="s">
        <v>67</v>
      </c>
      <c r="B41" s="327" t="str">
        <f t="shared" si="0"/>
        <v>enter L3 yr 1</v>
      </c>
      <c r="C41" s="321">
        <v>1</v>
      </c>
      <c r="D41" s="67">
        <v>72600</v>
      </c>
      <c r="E41" s="329" t="e">
        <f t="shared" si="1"/>
        <v>#REF!</v>
      </c>
      <c r="F41" s="329" t="e">
        <f t="shared" si="1"/>
        <v>#REF!</v>
      </c>
      <c r="G41" s="321" t="e">
        <f>+#REF!</f>
        <v>#REF!</v>
      </c>
    </row>
    <row r="42" spans="1:7" ht="15">
      <c r="A42" s="308" t="s">
        <v>107</v>
      </c>
      <c r="B42" s="327" t="str">
        <f t="shared" si="0"/>
        <v>enter L3 yr 1</v>
      </c>
      <c r="C42" s="321">
        <v>1</v>
      </c>
      <c r="D42" s="67">
        <v>73100</v>
      </c>
      <c r="E42" s="329" t="e">
        <f t="shared" si="1"/>
        <v>#REF!</v>
      </c>
      <c r="F42" s="329" t="e">
        <f t="shared" si="1"/>
        <v>#REF!</v>
      </c>
      <c r="G42" s="321" t="e">
        <f>+#REF!</f>
        <v>#REF!</v>
      </c>
    </row>
    <row r="43" spans="1:7" ht="15">
      <c r="A43" s="308" t="s">
        <v>68</v>
      </c>
      <c r="B43" s="327" t="str">
        <f t="shared" si="0"/>
        <v>enter L3 yr 1</v>
      </c>
      <c r="C43" s="321">
        <v>1</v>
      </c>
      <c r="D43" s="67">
        <v>73200</v>
      </c>
      <c r="E43" s="329" t="e">
        <f t="shared" si="1"/>
        <v>#REF!</v>
      </c>
      <c r="F43" s="329" t="e">
        <f t="shared" si="1"/>
        <v>#REF!</v>
      </c>
      <c r="G43" s="321" t="e">
        <f>+#REF!</f>
        <v>#REF!</v>
      </c>
    </row>
    <row r="44" spans="1:7" ht="15">
      <c r="A44" s="308" t="s">
        <v>69</v>
      </c>
      <c r="B44" s="327" t="str">
        <f t="shared" si="0"/>
        <v>enter L3 yr 1</v>
      </c>
      <c r="C44" s="321">
        <v>1</v>
      </c>
      <c r="D44" s="67">
        <v>73300</v>
      </c>
      <c r="E44" s="329" t="e">
        <f t="shared" si="1"/>
        <v>#REF!</v>
      </c>
      <c r="F44" s="329" t="e">
        <f t="shared" si="1"/>
        <v>#REF!</v>
      </c>
      <c r="G44" s="321" t="e">
        <f>+#REF!</f>
        <v>#REF!</v>
      </c>
    </row>
    <row r="45" spans="1:7" ht="15">
      <c r="A45" s="308" t="s">
        <v>70</v>
      </c>
      <c r="B45" s="327" t="str">
        <f t="shared" si="0"/>
        <v>enter L3 yr 1</v>
      </c>
      <c r="C45" s="321">
        <v>1</v>
      </c>
      <c r="D45" s="67">
        <v>73400</v>
      </c>
      <c r="E45" s="329" t="e">
        <f t="shared" si="1"/>
        <v>#REF!</v>
      </c>
      <c r="F45" s="329" t="e">
        <f t="shared" si="1"/>
        <v>#REF!</v>
      </c>
      <c r="G45" s="321" t="e">
        <f>+#REF!</f>
        <v>#REF!</v>
      </c>
    </row>
    <row r="46" spans="1:7" ht="15">
      <c r="A46" s="308" t="s">
        <v>108</v>
      </c>
      <c r="B46" s="327" t="str">
        <f t="shared" si="0"/>
        <v>enter L3 yr 1</v>
      </c>
      <c r="C46" s="321">
        <v>1</v>
      </c>
      <c r="D46" s="67">
        <v>73500</v>
      </c>
      <c r="E46" s="329" t="e">
        <f t="shared" si="1"/>
        <v>#REF!</v>
      </c>
      <c r="F46" s="329" t="e">
        <f t="shared" si="1"/>
        <v>#REF!</v>
      </c>
      <c r="G46" s="321" t="e">
        <f>+#REF!</f>
        <v>#REF!</v>
      </c>
    </row>
    <row r="47" spans="1:7" ht="15">
      <c r="A47" s="308" t="s">
        <v>109</v>
      </c>
      <c r="B47" s="327" t="str">
        <f t="shared" si="0"/>
        <v>enter L3 yr 1</v>
      </c>
      <c r="C47" s="321">
        <v>1</v>
      </c>
      <c r="D47" s="67">
        <v>75100</v>
      </c>
      <c r="E47" s="329" t="e">
        <f t="shared" si="1"/>
        <v>#REF!</v>
      </c>
      <c r="F47" s="329" t="e">
        <f t="shared" si="1"/>
        <v>#REF!</v>
      </c>
      <c r="G47" s="321" t="e">
        <f>+#REF!</f>
        <v>#REF!</v>
      </c>
    </row>
    <row r="48" spans="1:7" ht="15">
      <c r="A48" s="308" t="s">
        <v>110</v>
      </c>
      <c r="B48" s="327" t="str">
        <f t="shared" si="0"/>
        <v>enter L3 yr 1</v>
      </c>
      <c r="C48" s="321">
        <v>1</v>
      </c>
      <c r="D48" s="67">
        <v>75200</v>
      </c>
      <c r="E48" s="329" t="e">
        <f t="shared" si="1"/>
        <v>#REF!</v>
      </c>
      <c r="F48" s="329" t="e">
        <f t="shared" si="1"/>
        <v>#REF!</v>
      </c>
      <c r="G48" s="321" t="e">
        <f>+#REF!</f>
        <v>#REF!</v>
      </c>
    </row>
    <row r="49" spans="1:7" ht="15">
      <c r="A49" s="308" t="s">
        <v>111</v>
      </c>
      <c r="B49" s="327" t="str">
        <f t="shared" si="0"/>
        <v>enter L3 yr 1</v>
      </c>
      <c r="C49" s="321">
        <v>1</v>
      </c>
      <c r="D49" s="67">
        <v>75300</v>
      </c>
      <c r="E49" s="329" t="e">
        <f t="shared" si="1"/>
        <v>#REF!</v>
      </c>
      <c r="F49" s="329" t="e">
        <f t="shared" si="1"/>
        <v>#REF!</v>
      </c>
      <c r="G49" s="321" t="e">
        <f>+#REF!</f>
        <v>#REF!</v>
      </c>
    </row>
    <row r="50" spans="1:7" ht="15">
      <c r="A50" s="308" t="s">
        <v>71</v>
      </c>
      <c r="B50" s="327" t="str">
        <f t="shared" si="0"/>
        <v>enter L3 yr 1</v>
      </c>
      <c r="C50" s="321">
        <v>1</v>
      </c>
      <c r="D50" s="67">
        <v>76100</v>
      </c>
      <c r="E50" s="329" t="e">
        <f t="shared" si="1"/>
        <v>#REF!</v>
      </c>
      <c r="F50" s="329" t="e">
        <f t="shared" si="1"/>
        <v>#REF!</v>
      </c>
      <c r="G50" s="321" t="e">
        <f>+#REF!</f>
        <v>#REF!</v>
      </c>
    </row>
    <row r="51" spans="1:7" ht="15">
      <c r="A51" s="308" t="s">
        <v>112</v>
      </c>
      <c r="B51" s="327" t="str">
        <f t="shared" si="0"/>
        <v>enter L3 yr 1</v>
      </c>
      <c r="C51" s="321">
        <v>1</v>
      </c>
      <c r="D51" s="67">
        <v>76200</v>
      </c>
      <c r="E51" s="329" t="e">
        <f t="shared" si="1"/>
        <v>#REF!</v>
      </c>
      <c r="F51" s="329" t="e">
        <f t="shared" si="1"/>
        <v>#REF!</v>
      </c>
      <c r="G51" s="321" t="e">
        <f>+#REF!</f>
        <v>#REF!</v>
      </c>
    </row>
    <row r="52" spans="1:7" ht="15">
      <c r="A52" s="308" t="s">
        <v>113</v>
      </c>
      <c r="B52" s="327" t="str">
        <f t="shared" si="0"/>
        <v>enter L3 yr 1</v>
      </c>
      <c r="C52" s="321">
        <v>1</v>
      </c>
      <c r="D52" s="67">
        <v>76300</v>
      </c>
      <c r="E52" s="329" t="e">
        <f t="shared" si="1"/>
        <v>#REF!</v>
      </c>
      <c r="F52" s="329" t="e">
        <f t="shared" si="1"/>
        <v>#REF!</v>
      </c>
      <c r="G52" s="321" t="e">
        <f>+#REF!</f>
        <v>#REF!</v>
      </c>
    </row>
    <row r="53" spans="1:7" ht="15">
      <c r="A53" s="308" t="s">
        <v>72</v>
      </c>
      <c r="B53" s="327" t="str">
        <f t="shared" si="0"/>
        <v>enter L3 yr 1</v>
      </c>
      <c r="C53" s="321">
        <v>1</v>
      </c>
      <c r="D53" s="67">
        <v>76400</v>
      </c>
      <c r="E53" s="329" t="e">
        <f t="shared" si="1"/>
        <v>#REF!</v>
      </c>
      <c r="F53" s="329" t="e">
        <f t="shared" si="1"/>
        <v>#REF!</v>
      </c>
      <c r="G53" s="321" t="e">
        <f>+#REF!</f>
        <v>#REF!</v>
      </c>
    </row>
    <row r="54" spans="1:7" ht="15">
      <c r="A54" s="308" t="s">
        <v>73</v>
      </c>
      <c r="B54" s="327" t="str">
        <f t="shared" si="0"/>
        <v>enter L3 yr 1</v>
      </c>
      <c r="C54" s="321">
        <v>1</v>
      </c>
      <c r="D54" s="67">
        <v>76500</v>
      </c>
      <c r="E54" s="329" t="e">
        <f t="shared" si="1"/>
        <v>#REF!</v>
      </c>
      <c r="F54" s="329" t="e">
        <f t="shared" si="1"/>
        <v>#REF!</v>
      </c>
      <c r="G54" s="321" t="e">
        <f>+#REF!</f>
        <v>#REF!</v>
      </c>
    </row>
    <row r="55" spans="1:7" ht="15">
      <c r="A55" s="308" t="s">
        <v>114</v>
      </c>
      <c r="B55" s="327" t="str">
        <f t="shared" si="0"/>
        <v>enter L3 yr 1</v>
      </c>
      <c r="C55" s="321">
        <v>1</v>
      </c>
      <c r="D55" s="67">
        <v>76600</v>
      </c>
      <c r="E55" s="329" t="e">
        <f t="shared" si="1"/>
        <v>#REF!</v>
      </c>
      <c r="F55" s="329" t="e">
        <f t="shared" si="1"/>
        <v>#REF!</v>
      </c>
      <c r="G55" s="321" t="e">
        <f>+#REF!</f>
        <v>#REF!</v>
      </c>
    </row>
    <row r="56" spans="1:7" ht="15">
      <c r="A56" s="308" t="s">
        <v>74</v>
      </c>
      <c r="B56" s="327" t="str">
        <f t="shared" si="0"/>
        <v>enter L3 yr 1</v>
      </c>
      <c r="C56" s="321">
        <v>1</v>
      </c>
      <c r="D56" s="67">
        <v>76700</v>
      </c>
      <c r="E56" s="329" t="e">
        <f t="shared" si="1"/>
        <v>#REF!</v>
      </c>
      <c r="F56" s="329" t="e">
        <f t="shared" si="1"/>
        <v>#REF!</v>
      </c>
      <c r="G56" s="321" t="e">
        <f>+#REF!</f>
        <v>#REF!</v>
      </c>
    </row>
    <row r="57" spans="1:7" ht="15">
      <c r="A57" s="308" t="s">
        <v>75</v>
      </c>
      <c r="B57" s="327" t="str">
        <f t="shared" si="0"/>
        <v>enter L3 yr 1</v>
      </c>
      <c r="C57" s="321">
        <v>1</v>
      </c>
      <c r="D57" s="67">
        <v>76900</v>
      </c>
      <c r="E57" s="329" t="e">
        <f t="shared" si="1"/>
        <v>#REF!</v>
      </c>
      <c r="F57" s="329" t="e">
        <f t="shared" si="1"/>
        <v>#REF!</v>
      </c>
      <c r="G57" s="321" t="e">
        <f>+#REF!</f>
        <v>#REF!</v>
      </c>
    </row>
    <row r="58" spans="1:7" ht="15">
      <c r="A58" s="308" t="s">
        <v>76</v>
      </c>
      <c r="B58" s="327" t="str">
        <f t="shared" si="0"/>
        <v>enter L3 yr 1</v>
      </c>
      <c r="C58" s="321">
        <v>1</v>
      </c>
      <c r="D58" s="67">
        <v>77100</v>
      </c>
      <c r="E58" s="329" t="e">
        <f t="shared" si="1"/>
        <v>#REF!</v>
      </c>
      <c r="F58" s="329" t="e">
        <f t="shared" si="1"/>
        <v>#REF!</v>
      </c>
      <c r="G58" s="321" t="e">
        <f>+#REF!</f>
        <v>#REF!</v>
      </c>
    </row>
    <row r="59" spans="1:7" ht="15">
      <c r="A59" s="308" t="s">
        <v>77</v>
      </c>
      <c r="B59" s="327" t="str">
        <f t="shared" si="0"/>
        <v>enter L3 yr 1</v>
      </c>
      <c r="C59" s="321">
        <v>1</v>
      </c>
      <c r="D59" s="67">
        <v>77400</v>
      </c>
      <c r="E59" s="329" t="e">
        <f t="shared" si="1"/>
        <v>#REF!</v>
      </c>
      <c r="F59" s="329" t="e">
        <f t="shared" si="1"/>
        <v>#REF!</v>
      </c>
      <c r="G59" s="321" t="e">
        <f>+#REF!</f>
        <v>#REF!</v>
      </c>
    </row>
    <row r="60" spans="1:7" ht="15">
      <c r="A60" s="308" t="s">
        <v>78</v>
      </c>
      <c r="B60" s="327" t="str">
        <f t="shared" si="0"/>
        <v>enter L3 yr 1</v>
      </c>
      <c r="C60" s="321">
        <v>1</v>
      </c>
      <c r="D60" s="67">
        <v>77500</v>
      </c>
      <c r="E60" s="329" t="e">
        <f t="shared" si="1"/>
        <v>#REF!</v>
      </c>
      <c r="F60" s="329" t="e">
        <f t="shared" si="1"/>
        <v>#REF!</v>
      </c>
      <c r="G60" s="321" t="e">
        <f>+#REF!</f>
        <v>#REF!</v>
      </c>
    </row>
    <row r="61" spans="1:7" ht="15">
      <c r="A61" s="308" t="s">
        <v>79</v>
      </c>
      <c r="B61" s="327" t="str">
        <f t="shared" si="0"/>
        <v>enter L3 yr 1</v>
      </c>
      <c r="C61" s="321">
        <v>1</v>
      </c>
      <c r="D61" s="67">
        <v>77600</v>
      </c>
      <c r="E61" s="329" t="e">
        <f t="shared" si="1"/>
        <v>#REF!</v>
      </c>
      <c r="F61" s="329" t="e">
        <f t="shared" si="1"/>
        <v>#REF!</v>
      </c>
      <c r="G61" s="321" t="e">
        <f>+#REF!</f>
        <v>#REF!</v>
      </c>
    </row>
    <row r="62" spans="1:7" ht="15">
      <c r="A62" s="308" t="s">
        <v>80</v>
      </c>
      <c r="B62" s="327" t="str">
        <f t="shared" si="0"/>
        <v>enter L3 yr 1</v>
      </c>
      <c r="C62" s="321">
        <v>1</v>
      </c>
      <c r="D62" s="67">
        <v>77700</v>
      </c>
      <c r="E62" s="329" t="e">
        <f t="shared" si="1"/>
        <v>#REF!</v>
      </c>
      <c r="F62" s="329" t="e">
        <f t="shared" si="1"/>
        <v>#REF!</v>
      </c>
      <c r="G62" s="321" t="e">
        <f>+#REF!</f>
        <v>#REF!</v>
      </c>
    </row>
    <row r="63" spans="1:7" ht="15">
      <c r="A63" s="308" t="s">
        <v>50</v>
      </c>
      <c r="B63" s="327" t="str">
        <f t="shared" si="0"/>
        <v>enter L3 yr 1</v>
      </c>
      <c r="C63" s="321">
        <v>1</v>
      </c>
      <c r="D63" s="67">
        <v>80100</v>
      </c>
      <c r="E63" s="329" t="e">
        <f t="shared" si="1"/>
        <v>#REF!</v>
      </c>
      <c r="F63" s="329" t="e">
        <f t="shared" si="1"/>
        <v>#REF!</v>
      </c>
      <c r="G63" s="321" t="e">
        <f>+#REF!</f>
        <v>#REF!</v>
      </c>
    </row>
    <row r="64" spans="1:7" ht="15">
      <c r="A64" s="308" t="s">
        <v>51</v>
      </c>
      <c r="B64" s="327" t="str">
        <f t="shared" si="0"/>
        <v>enter L3 yr 1</v>
      </c>
      <c r="C64" s="321">
        <v>1</v>
      </c>
      <c r="D64" s="67">
        <v>81100</v>
      </c>
      <c r="E64" s="329" t="e">
        <f t="shared" si="1"/>
        <v>#REF!</v>
      </c>
      <c r="F64" s="329" t="e">
        <f t="shared" si="1"/>
        <v>#REF!</v>
      </c>
      <c r="G64" s="321" t="e">
        <f>+#REF!</f>
        <v>#REF!</v>
      </c>
    </row>
    <row r="65" spans="1:7" ht="15">
      <c r="A65" s="308" t="s">
        <v>58</v>
      </c>
      <c r="B65" s="327" t="str">
        <f t="shared" si="0"/>
        <v>enter L3 yr 1</v>
      </c>
      <c r="C65" s="321">
        <v>1</v>
      </c>
      <c r="D65" s="67">
        <v>82100</v>
      </c>
      <c r="E65" s="329" t="e">
        <f t="shared" si="1"/>
        <v>#REF!</v>
      </c>
      <c r="F65" s="329" t="e">
        <f t="shared" si="1"/>
        <v>#REF!</v>
      </c>
      <c r="G65" s="321" t="e">
        <f>+#REF!</f>
        <v>#REF!</v>
      </c>
    </row>
    <row r="66" spans="1:7" ht="15">
      <c r="A66" s="308" t="s">
        <v>115</v>
      </c>
      <c r="B66" s="327" t="str">
        <f t="shared" si="0"/>
        <v>enter L3 yr 1</v>
      </c>
      <c r="C66" s="321">
        <v>1</v>
      </c>
      <c r="D66" s="67">
        <v>82200</v>
      </c>
      <c r="E66" s="329" t="e">
        <f t="shared" si="1"/>
        <v>#REF!</v>
      </c>
      <c r="F66" s="329" t="e">
        <f t="shared" si="1"/>
        <v>#REF!</v>
      </c>
      <c r="G66" s="321" t="e">
        <f>+#REF!</f>
        <v>#REF!</v>
      </c>
    </row>
    <row r="67" spans="1:7" ht="15">
      <c r="A67" s="308" t="s">
        <v>366</v>
      </c>
      <c r="B67" s="327" t="str">
        <f t="shared" si="0"/>
        <v>enter L3 yr 1</v>
      </c>
      <c r="C67" s="321">
        <v>1</v>
      </c>
      <c r="D67" s="67">
        <v>90100</v>
      </c>
      <c r="E67" s="329" t="e">
        <f t="shared" si="1"/>
        <v>#REF!</v>
      </c>
      <c r="F67" s="329" t="e">
        <f t="shared" si="1"/>
        <v>#REF!</v>
      </c>
      <c r="G67" s="322" t="e">
        <f>+#REF!</f>
        <v>#REF!</v>
      </c>
    </row>
    <row r="68" spans="1:7" ht="15">
      <c r="A68" s="308" t="s">
        <v>367</v>
      </c>
      <c r="B68" s="327" t="str">
        <f>+B67</f>
        <v>enter L3 yr 1</v>
      </c>
      <c r="C68" s="321">
        <v>1</v>
      </c>
      <c r="D68" s="67">
        <v>90200</v>
      </c>
      <c r="E68" s="329" t="e">
        <f>+E67</f>
        <v>#REF!</v>
      </c>
      <c r="F68" s="329" t="e">
        <f>+F67</f>
        <v>#REF!</v>
      </c>
      <c r="G68" s="322" t="e">
        <f>+#REF!</f>
        <v>#REF!</v>
      </c>
    </row>
    <row r="69" spans="1:8" ht="15">
      <c r="A69" s="309" t="s">
        <v>83</v>
      </c>
      <c r="B69" s="333" t="str">
        <f>+B68</f>
        <v>enter L3 yr 1</v>
      </c>
      <c r="C69" s="324">
        <v>1</v>
      </c>
      <c r="D69" s="310">
        <v>90300</v>
      </c>
      <c r="E69" s="330" t="e">
        <f>+E68</f>
        <v>#REF!</v>
      </c>
      <c r="F69" s="330" t="e">
        <f>+F68</f>
        <v>#REF!</v>
      </c>
      <c r="G69" s="325" t="e">
        <f>+#REF!</f>
        <v>#REF!</v>
      </c>
      <c r="H69" s="316" t="e">
        <f>SUM(G7:G69)</f>
        <v>#REF!</v>
      </c>
    </row>
    <row r="70" spans="1:8" s="90" customFormat="1" ht="15">
      <c r="A70" s="308" t="s">
        <v>82</v>
      </c>
      <c r="B70" s="331" t="s">
        <v>375</v>
      </c>
      <c r="C70" s="321">
        <v>1</v>
      </c>
      <c r="D70" s="334">
        <v>51000</v>
      </c>
      <c r="E70" s="332" t="e">
        <f>+F69+1</f>
        <v>#REF!</v>
      </c>
      <c r="F70" s="332" t="e">
        <f>+E70+364</f>
        <v>#REF!</v>
      </c>
      <c r="G70" s="320" t="e">
        <f>+#REF!</f>
        <v>#REF!</v>
      </c>
      <c r="H70" s="316"/>
    </row>
    <row r="71" spans="1:8" s="90" customFormat="1" ht="15">
      <c r="A71" s="308" t="s">
        <v>83</v>
      </c>
      <c r="B71" s="335" t="str">
        <f>+B70</f>
        <v>enter L3 yr 2</v>
      </c>
      <c r="C71" s="63">
        <v>1</v>
      </c>
      <c r="D71" s="67">
        <v>57000</v>
      </c>
      <c r="E71" s="329" t="e">
        <f aca="true" t="shared" si="2" ref="E71:F86">+E70</f>
        <v>#REF!</v>
      </c>
      <c r="F71" s="329" t="e">
        <f t="shared" si="2"/>
        <v>#REF!</v>
      </c>
      <c r="G71" s="320" t="e">
        <f>+#REF!</f>
        <v>#REF!</v>
      </c>
      <c r="H71" s="316"/>
    </row>
    <row r="72" spans="1:8" s="90" customFormat="1" ht="15">
      <c r="A72" s="308" t="s">
        <v>84</v>
      </c>
      <c r="B72" s="335" t="str">
        <f aca="true" t="shared" si="3" ref="B72:B135">+B71</f>
        <v>enter L3 yr 2</v>
      </c>
      <c r="C72" s="63">
        <v>1</v>
      </c>
      <c r="D72" s="67">
        <v>59100</v>
      </c>
      <c r="E72" s="329" t="e">
        <f t="shared" si="2"/>
        <v>#REF!</v>
      </c>
      <c r="F72" s="329" t="e">
        <f t="shared" si="2"/>
        <v>#REF!</v>
      </c>
      <c r="G72" s="320" t="e">
        <f>+#REF!</f>
        <v>#REF!</v>
      </c>
      <c r="H72" s="316"/>
    </row>
    <row r="73" spans="1:8" s="90" customFormat="1" ht="15">
      <c r="A73" s="308" t="s">
        <v>121</v>
      </c>
      <c r="B73" s="335" t="str">
        <f t="shared" si="3"/>
        <v>enter L3 yr 2</v>
      </c>
      <c r="C73" s="63">
        <v>1</v>
      </c>
      <c r="D73" s="67">
        <v>59200</v>
      </c>
      <c r="E73" s="329" t="e">
        <f t="shared" si="2"/>
        <v>#REF!</v>
      </c>
      <c r="F73" s="329" t="e">
        <f t="shared" si="2"/>
        <v>#REF!</v>
      </c>
      <c r="G73" s="320" t="e">
        <f>+#REF!</f>
        <v>#REF!</v>
      </c>
      <c r="H73" s="316"/>
    </row>
    <row r="74" spans="1:8" s="90" customFormat="1" ht="15">
      <c r="A74" s="308" t="s">
        <v>132</v>
      </c>
      <c r="B74" s="335" t="str">
        <f t="shared" si="3"/>
        <v>enter L3 yr 2</v>
      </c>
      <c r="C74" s="63">
        <v>1</v>
      </c>
      <c r="D74" s="315">
        <v>59198</v>
      </c>
      <c r="E74" s="329" t="e">
        <f t="shared" si="2"/>
        <v>#REF!</v>
      </c>
      <c r="F74" s="329" t="e">
        <f t="shared" si="2"/>
        <v>#REF!</v>
      </c>
      <c r="G74" s="320" t="e">
        <f>+#REF!</f>
        <v>#REF!</v>
      </c>
      <c r="H74" s="316"/>
    </row>
    <row r="75" spans="1:7" ht="15">
      <c r="A75" s="308" t="s">
        <v>85</v>
      </c>
      <c r="B75" s="335" t="str">
        <f t="shared" si="3"/>
        <v>enter L3 yr 2</v>
      </c>
      <c r="C75" s="321">
        <v>1</v>
      </c>
      <c r="D75" s="67">
        <v>61100</v>
      </c>
      <c r="E75" s="329" t="e">
        <f t="shared" si="2"/>
        <v>#REF!</v>
      </c>
      <c r="F75" s="329" t="e">
        <f t="shared" si="2"/>
        <v>#REF!</v>
      </c>
      <c r="G75" s="321" t="e">
        <f>+#REF!</f>
        <v>#REF!</v>
      </c>
    </row>
    <row r="76" spans="1:7" ht="15">
      <c r="A76" s="308" t="s">
        <v>86</v>
      </c>
      <c r="B76" s="335" t="str">
        <f t="shared" si="3"/>
        <v>enter L3 yr 2</v>
      </c>
      <c r="C76" s="321">
        <v>1</v>
      </c>
      <c r="D76" s="67">
        <v>61200</v>
      </c>
      <c r="E76" s="329" t="e">
        <f t="shared" si="2"/>
        <v>#REF!</v>
      </c>
      <c r="F76" s="329" t="e">
        <f t="shared" si="2"/>
        <v>#REF!</v>
      </c>
      <c r="G76" s="321" t="e">
        <f>+#REF!</f>
        <v>#REF!</v>
      </c>
    </row>
    <row r="77" spans="1:7" ht="15">
      <c r="A77" s="308" t="s">
        <v>87</v>
      </c>
      <c r="B77" s="335" t="str">
        <f t="shared" si="3"/>
        <v>enter L3 yr 2</v>
      </c>
      <c r="C77" s="321">
        <v>1</v>
      </c>
      <c r="D77" s="67">
        <v>62100</v>
      </c>
      <c r="E77" s="329" t="e">
        <f t="shared" si="2"/>
        <v>#REF!</v>
      </c>
      <c r="F77" s="329" t="e">
        <f t="shared" si="2"/>
        <v>#REF!</v>
      </c>
      <c r="G77" s="321" t="e">
        <f>+#REF!</f>
        <v>#REF!</v>
      </c>
    </row>
    <row r="78" spans="1:7" ht="15">
      <c r="A78" s="308" t="s">
        <v>88</v>
      </c>
      <c r="B78" s="335" t="str">
        <f t="shared" si="3"/>
        <v>enter L3 yr 2</v>
      </c>
      <c r="C78" s="321">
        <v>1</v>
      </c>
      <c r="D78" s="67">
        <v>62200</v>
      </c>
      <c r="E78" s="329" t="e">
        <f t="shared" si="2"/>
        <v>#REF!</v>
      </c>
      <c r="F78" s="329" t="e">
        <f t="shared" si="2"/>
        <v>#REF!</v>
      </c>
      <c r="G78" s="321" t="e">
        <f>+#REF!</f>
        <v>#REF!</v>
      </c>
    </row>
    <row r="79" spans="1:7" ht="15">
      <c r="A79" s="308" t="s">
        <v>89</v>
      </c>
      <c r="B79" s="335" t="str">
        <f t="shared" si="3"/>
        <v>enter L3 yr 2</v>
      </c>
      <c r="C79" s="321">
        <v>1</v>
      </c>
      <c r="D79" s="67">
        <v>62300</v>
      </c>
      <c r="E79" s="329" t="e">
        <f t="shared" si="2"/>
        <v>#REF!</v>
      </c>
      <c r="F79" s="329" t="e">
        <f t="shared" si="2"/>
        <v>#REF!</v>
      </c>
      <c r="G79" s="321" t="e">
        <f>+#REF!</f>
        <v>#REF!</v>
      </c>
    </row>
    <row r="80" spans="1:7" ht="15">
      <c r="A80" s="308" t="s">
        <v>90</v>
      </c>
      <c r="B80" s="335" t="str">
        <f t="shared" si="3"/>
        <v>enter L3 yr 2</v>
      </c>
      <c r="C80" s="321">
        <v>1</v>
      </c>
      <c r="D80" s="67">
        <v>64100</v>
      </c>
      <c r="E80" s="329" t="e">
        <f t="shared" si="2"/>
        <v>#REF!</v>
      </c>
      <c r="F80" s="329" t="e">
        <f t="shared" si="2"/>
        <v>#REF!</v>
      </c>
      <c r="G80" s="321" t="e">
        <f>+#REF!</f>
        <v>#REF!</v>
      </c>
    </row>
    <row r="81" spans="1:7" ht="15">
      <c r="A81" s="308" t="s">
        <v>91</v>
      </c>
      <c r="B81" s="335" t="str">
        <f t="shared" si="3"/>
        <v>enter L3 yr 2</v>
      </c>
      <c r="C81" s="321">
        <v>1</v>
      </c>
      <c r="D81" s="67">
        <v>65100</v>
      </c>
      <c r="E81" s="329" t="e">
        <f t="shared" si="2"/>
        <v>#REF!</v>
      </c>
      <c r="F81" s="329" t="e">
        <f t="shared" si="2"/>
        <v>#REF!</v>
      </c>
      <c r="G81" s="321" t="e">
        <f>+#REF!</f>
        <v>#REF!</v>
      </c>
    </row>
    <row r="82" spans="1:7" ht="15">
      <c r="A82" s="308" t="s">
        <v>92</v>
      </c>
      <c r="B82" s="335" t="str">
        <f t="shared" si="3"/>
        <v>enter L3 yr 2</v>
      </c>
      <c r="C82" s="321">
        <v>1</v>
      </c>
      <c r="D82" s="67">
        <v>65200</v>
      </c>
      <c r="E82" s="329" t="e">
        <f t="shared" si="2"/>
        <v>#REF!</v>
      </c>
      <c r="F82" s="329" t="e">
        <f t="shared" si="2"/>
        <v>#REF!</v>
      </c>
      <c r="G82" s="321" t="e">
        <f>+#REF!</f>
        <v>#REF!</v>
      </c>
    </row>
    <row r="83" spans="1:7" ht="15">
      <c r="A83" s="308" t="s">
        <v>93</v>
      </c>
      <c r="B83" s="335" t="str">
        <f t="shared" si="3"/>
        <v>enter L3 yr 2</v>
      </c>
      <c r="C83" s="321">
        <v>1</v>
      </c>
      <c r="D83" s="67">
        <v>65800</v>
      </c>
      <c r="E83" s="329" t="e">
        <f t="shared" si="2"/>
        <v>#REF!</v>
      </c>
      <c r="F83" s="329" t="e">
        <f t="shared" si="2"/>
        <v>#REF!</v>
      </c>
      <c r="G83" s="321" t="e">
        <f>+#REF!</f>
        <v>#REF!</v>
      </c>
    </row>
    <row r="84" spans="1:7" ht="15">
      <c r="A84" s="308" t="s">
        <v>61</v>
      </c>
      <c r="B84" s="335" t="str">
        <f t="shared" si="3"/>
        <v>enter L3 yr 2</v>
      </c>
      <c r="C84" s="321">
        <v>1</v>
      </c>
      <c r="D84" s="67">
        <v>65900</v>
      </c>
      <c r="E84" s="329" t="e">
        <f t="shared" si="2"/>
        <v>#REF!</v>
      </c>
      <c r="F84" s="329" t="e">
        <f t="shared" si="2"/>
        <v>#REF!</v>
      </c>
      <c r="G84" s="321" t="e">
        <f>+#REF!</f>
        <v>#REF!</v>
      </c>
    </row>
    <row r="85" spans="1:7" ht="15">
      <c r="A85" s="308" t="s">
        <v>94</v>
      </c>
      <c r="B85" s="335" t="str">
        <f t="shared" si="3"/>
        <v>enter L3 yr 2</v>
      </c>
      <c r="C85" s="321">
        <v>1</v>
      </c>
      <c r="D85" s="67">
        <v>66100</v>
      </c>
      <c r="E85" s="329" t="e">
        <f t="shared" si="2"/>
        <v>#REF!</v>
      </c>
      <c r="F85" s="329" t="e">
        <f t="shared" si="2"/>
        <v>#REF!</v>
      </c>
      <c r="G85" s="321" t="e">
        <f>+#REF!</f>
        <v>#REF!</v>
      </c>
    </row>
    <row r="86" spans="1:7" ht="15">
      <c r="A86" s="308" t="s">
        <v>95</v>
      </c>
      <c r="B86" s="335" t="str">
        <f t="shared" si="3"/>
        <v>enter L3 yr 2</v>
      </c>
      <c r="C86" s="321">
        <v>1</v>
      </c>
      <c r="D86" s="67">
        <v>66200</v>
      </c>
      <c r="E86" s="329" t="e">
        <f t="shared" si="2"/>
        <v>#REF!</v>
      </c>
      <c r="F86" s="329" t="e">
        <f t="shared" si="2"/>
        <v>#REF!</v>
      </c>
      <c r="G86" s="321" t="e">
        <f>+#REF!</f>
        <v>#REF!</v>
      </c>
    </row>
    <row r="87" spans="1:7" ht="15">
      <c r="A87" s="308" t="s">
        <v>96</v>
      </c>
      <c r="B87" s="335" t="str">
        <f t="shared" si="3"/>
        <v>enter L3 yr 2</v>
      </c>
      <c r="C87" s="321">
        <v>1</v>
      </c>
      <c r="D87" s="67">
        <v>66300</v>
      </c>
      <c r="E87" s="329" t="e">
        <f aca="true" t="shared" si="4" ref="E87:F137">+E86</f>
        <v>#REF!</v>
      </c>
      <c r="F87" s="329" t="e">
        <f t="shared" si="4"/>
        <v>#REF!</v>
      </c>
      <c r="G87" s="321" t="e">
        <f>+#REF!</f>
        <v>#REF!</v>
      </c>
    </row>
    <row r="88" spans="1:7" ht="15">
      <c r="A88" s="308" t="s">
        <v>97</v>
      </c>
      <c r="B88" s="335" t="str">
        <f t="shared" si="3"/>
        <v>enter L3 yr 2</v>
      </c>
      <c r="C88" s="321">
        <v>1</v>
      </c>
      <c r="D88" s="67">
        <v>66800</v>
      </c>
      <c r="E88" s="329" t="e">
        <f t="shared" si="4"/>
        <v>#REF!</v>
      </c>
      <c r="F88" s="329" t="e">
        <f t="shared" si="4"/>
        <v>#REF!</v>
      </c>
      <c r="G88" s="321" t="e">
        <f>+#REF!</f>
        <v>#REF!</v>
      </c>
    </row>
    <row r="89" spans="1:7" ht="15">
      <c r="A89" s="308" t="s">
        <v>57</v>
      </c>
      <c r="B89" s="335" t="str">
        <f t="shared" si="3"/>
        <v>enter L3 yr 2</v>
      </c>
      <c r="C89" s="321">
        <v>1</v>
      </c>
      <c r="D89" s="67">
        <v>66900</v>
      </c>
      <c r="E89" s="329" t="e">
        <f t="shared" si="4"/>
        <v>#REF!</v>
      </c>
      <c r="F89" s="329" t="e">
        <f t="shared" si="4"/>
        <v>#REF!</v>
      </c>
      <c r="G89" s="321" t="e">
        <f>+#REF!</f>
        <v>#REF!</v>
      </c>
    </row>
    <row r="90" spans="1:7" ht="15">
      <c r="A90" s="308" t="s">
        <v>48</v>
      </c>
      <c r="B90" s="335" t="str">
        <f t="shared" si="3"/>
        <v>enter L3 yr 2</v>
      </c>
      <c r="C90" s="321">
        <v>1</v>
      </c>
      <c r="D90" s="67">
        <v>67100</v>
      </c>
      <c r="E90" s="329" t="e">
        <f t="shared" si="4"/>
        <v>#REF!</v>
      </c>
      <c r="F90" s="329" t="e">
        <f t="shared" si="4"/>
        <v>#REF!</v>
      </c>
      <c r="G90" s="321" t="e">
        <f>+#REF!</f>
        <v>#REF!</v>
      </c>
    </row>
    <row r="91" spans="1:7" ht="15">
      <c r="A91" s="308" t="s">
        <v>49</v>
      </c>
      <c r="B91" s="335" t="str">
        <f t="shared" si="3"/>
        <v>enter L3 yr 2</v>
      </c>
      <c r="C91" s="321">
        <v>1</v>
      </c>
      <c r="D91" s="67">
        <v>67200</v>
      </c>
      <c r="E91" s="329" t="e">
        <f t="shared" si="4"/>
        <v>#REF!</v>
      </c>
      <c r="F91" s="329" t="e">
        <f t="shared" si="4"/>
        <v>#REF!</v>
      </c>
      <c r="G91" s="327" t="e">
        <f>+#REF!</f>
        <v>#REF!</v>
      </c>
    </row>
    <row r="92" spans="1:7" ht="15">
      <c r="A92" s="308" t="s">
        <v>59</v>
      </c>
      <c r="B92" s="335" t="str">
        <f t="shared" si="3"/>
        <v>enter L3 yr 2</v>
      </c>
      <c r="C92" s="321">
        <v>1</v>
      </c>
      <c r="D92" s="67">
        <v>68100</v>
      </c>
      <c r="E92" s="329" t="e">
        <f t="shared" si="4"/>
        <v>#REF!</v>
      </c>
      <c r="F92" s="329" t="e">
        <f t="shared" si="4"/>
        <v>#REF!</v>
      </c>
      <c r="G92" s="321" t="e">
        <f>+#REF!</f>
        <v>#REF!</v>
      </c>
    </row>
    <row r="93" spans="1:7" ht="15">
      <c r="A93" s="308" t="s">
        <v>98</v>
      </c>
      <c r="B93" s="335" t="str">
        <f t="shared" si="3"/>
        <v>enter L3 yr 2</v>
      </c>
      <c r="C93" s="321">
        <v>1</v>
      </c>
      <c r="D93" s="67">
        <v>68200</v>
      </c>
      <c r="E93" s="329" t="e">
        <f t="shared" si="4"/>
        <v>#REF!</v>
      </c>
      <c r="F93" s="329" t="e">
        <f t="shared" si="4"/>
        <v>#REF!</v>
      </c>
      <c r="G93" s="321" t="e">
        <f>+#REF!</f>
        <v>#REF!</v>
      </c>
    </row>
    <row r="94" spans="1:7" ht="15">
      <c r="A94" s="308" t="s">
        <v>60</v>
      </c>
      <c r="B94" s="335" t="str">
        <f t="shared" si="3"/>
        <v>enter L3 yr 2</v>
      </c>
      <c r="C94" s="321">
        <v>1</v>
      </c>
      <c r="D94" s="67">
        <v>68900</v>
      </c>
      <c r="E94" s="329" t="e">
        <f t="shared" si="4"/>
        <v>#REF!</v>
      </c>
      <c r="F94" s="329" t="e">
        <f t="shared" si="4"/>
        <v>#REF!</v>
      </c>
      <c r="G94" s="321" t="e">
        <f>+#REF!</f>
        <v>#REF!</v>
      </c>
    </row>
    <row r="95" spans="1:7" ht="15">
      <c r="A95" s="308" t="s">
        <v>43</v>
      </c>
      <c r="B95" s="335" t="str">
        <f t="shared" si="3"/>
        <v>enter L3 yr 2</v>
      </c>
      <c r="C95" s="321">
        <v>1</v>
      </c>
      <c r="D95" s="67">
        <v>69100</v>
      </c>
      <c r="E95" s="329" t="e">
        <f t="shared" si="4"/>
        <v>#REF!</v>
      </c>
      <c r="F95" s="329" t="e">
        <f t="shared" si="4"/>
        <v>#REF!</v>
      </c>
      <c r="G95" s="321" t="e">
        <f>+#REF!</f>
        <v>#REF!</v>
      </c>
    </row>
    <row r="96" spans="1:7" ht="15">
      <c r="A96" s="308" t="s">
        <v>99</v>
      </c>
      <c r="B96" s="335" t="str">
        <f t="shared" si="3"/>
        <v>enter L3 yr 2</v>
      </c>
      <c r="C96" s="321">
        <v>1</v>
      </c>
      <c r="D96" s="67">
        <v>69800</v>
      </c>
      <c r="E96" s="329" t="e">
        <f t="shared" si="4"/>
        <v>#REF!</v>
      </c>
      <c r="F96" s="329" t="e">
        <f t="shared" si="4"/>
        <v>#REF!</v>
      </c>
      <c r="G96" s="321" t="e">
        <f>+#REF!</f>
        <v>#REF!</v>
      </c>
    </row>
    <row r="97" spans="1:7" ht="15">
      <c r="A97" s="308" t="s">
        <v>62</v>
      </c>
      <c r="B97" s="335" t="str">
        <f t="shared" si="3"/>
        <v>enter L3 yr 2</v>
      </c>
      <c r="C97" s="321">
        <v>1</v>
      </c>
      <c r="D97" s="67">
        <v>69900</v>
      </c>
      <c r="E97" s="329" t="e">
        <f t="shared" si="4"/>
        <v>#REF!</v>
      </c>
      <c r="F97" s="329" t="e">
        <f t="shared" si="4"/>
        <v>#REF!</v>
      </c>
      <c r="G97" s="321" t="e">
        <f>+#REF!</f>
        <v>#REF!</v>
      </c>
    </row>
    <row r="98" spans="1:7" ht="15">
      <c r="A98" s="308" t="s">
        <v>100</v>
      </c>
      <c r="B98" s="335" t="str">
        <f t="shared" si="3"/>
        <v>enter L3 yr 2</v>
      </c>
      <c r="C98" s="321">
        <v>1</v>
      </c>
      <c r="D98" s="67">
        <v>70100</v>
      </c>
      <c r="E98" s="329" t="e">
        <f t="shared" si="4"/>
        <v>#REF!</v>
      </c>
      <c r="F98" s="329" t="e">
        <f t="shared" si="4"/>
        <v>#REF!</v>
      </c>
      <c r="G98" s="321" t="e">
        <f>+#REF!</f>
        <v>#REF!</v>
      </c>
    </row>
    <row r="99" spans="1:7" ht="15">
      <c r="A99" s="308" t="s">
        <v>101</v>
      </c>
      <c r="B99" s="335" t="str">
        <f t="shared" si="3"/>
        <v>enter L3 yr 2</v>
      </c>
      <c r="C99" s="321">
        <v>1</v>
      </c>
      <c r="D99" s="67">
        <v>70800</v>
      </c>
      <c r="E99" s="329" t="e">
        <f t="shared" si="4"/>
        <v>#REF!</v>
      </c>
      <c r="F99" s="329" t="e">
        <f t="shared" si="4"/>
        <v>#REF!</v>
      </c>
      <c r="G99" s="321" t="e">
        <f>+#REF!</f>
        <v>#REF!</v>
      </c>
    </row>
    <row r="100" spans="1:7" ht="15">
      <c r="A100" s="308" t="s">
        <v>102</v>
      </c>
      <c r="B100" s="335" t="str">
        <f t="shared" si="3"/>
        <v>enter L3 yr 2</v>
      </c>
      <c r="C100" s="321">
        <v>1</v>
      </c>
      <c r="D100" s="67">
        <v>70900</v>
      </c>
      <c r="E100" s="329" t="e">
        <f t="shared" si="4"/>
        <v>#REF!</v>
      </c>
      <c r="F100" s="329" t="e">
        <f t="shared" si="4"/>
        <v>#REF!</v>
      </c>
      <c r="G100" s="321" t="e">
        <f>+#REF!</f>
        <v>#REF!</v>
      </c>
    </row>
    <row r="101" spans="1:7" ht="15">
      <c r="A101" s="308" t="s">
        <v>63</v>
      </c>
      <c r="B101" s="335" t="str">
        <f t="shared" si="3"/>
        <v>enter L3 yr 2</v>
      </c>
      <c r="C101" s="321">
        <v>1</v>
      </c>
      <c r="D101" s="67">
        <v>71100</v>
      </c>
      <c r="E101" s="329" t="e">
        <f t="shared" si="4"/>
        <v>#REF!</v>
      </c>
      <c r="F101" s="329" t="e">
        <f t="shared" si="4"/>
        <v>#REF!</v>
      </c>
      <c r="G101" s="321" t="e">
        <f>+#REF!</f>
        <v>#REF!</v>
      </c>
    </row>
    <row r="102" spans="1:7" ht="15">
      <c r="A102" s="308" t="s">
        <v>103</v>
      </c>
      <c r="B102" s="335" t="str">
        <f t="shared" si="3"/>
        <v>enter L3 yr 2</v>
      </c>
      <c r="C102" s="321">
        <v>1</v>
      </c>
      <c r="D102" s="67">
        <v>71800</v>
      </c>
      <c r="E102" s="329" t="e">
        <f t="shared" si="4"/>
        <v>#REF!</v>
      </c>
      <c r="F102" s="329" t="e">
        <f t="shared" si="4"/>
        <v>#REF!</v>
      </c>
      <c r="G102" s="321" t="e">
        <f>+#REF!</f>
        <v>#REF!</v>
      </c>
    </row>
    <row r="103" spans="1:7" ht="15">
      <c r="A103" s="308" t="s">
        <v>104</v>
      </c>
      <c r="B103" s="335" t="str">
        <f t="shared" si="3"/>
        <v>enter L3 yr 2</v>
      </c>
      <c r="C103" s="321">
        <v>1</v>
      </c>
      <c r="D103" s="67">
        <v>71900</v>
      </c>
      <c r="E103" s="329" t="e">
        <f t="shared" si="4"/>
        <v>#REF!</v>
      </c>
      <c r="F103" s="329" t="e">
        <f t="shared" si="4"/>
        <v>#REF!</v>
      </c>
      <c r="G103" s="321" t="e">
        <f>+#REF!</f>
        <v>#REF!</v>
      </c>
    </row>
    <row r="104" spans="1:7" ht="15">
      <c r="A104" s="308" t="s">
        <v>105</v>
      </c>
      <c r="B104" s="335" t="str">
        <f t="shared" si="3"/>
        <v>enter L3 yr 2</v>
      </c>
      <c r="C104" s="321">
        <v>1</v>
      </c>
      <c r="D104" s="67">
        <v>72100</v>
      </c>
      <c r="E104" s="329" t="e">
        <f t="shared" si="4"/>
        <v>#REF!</v>
      </c>
      <c r="F104" s="329" t="e">
        <f t="shared" si="4"/>
        <v>#REF!</v>
      </c>
      <c r="G104" s="321" t="e">
        <f>+#REF!</f>
        <v>#REF!</v>
      </c>
    </row>
    <row r="105" spans="1:7" ht="15">
      <c r="A105" s="308" t="s">
        <v>64</v>
      </c>
      <c r="B105" s="335" t="str">
        <f t="shared" si="3"/>
        <v>enter L3 yr 2</v>
      </c>
      <c r="C105" s="321">
        <v>1</v>
      </c>
      <c r="D105" s="67">
        <v>72200</v>
      </c>
      <c r="E105" s="329" t="e">
        <f t="shared" si="4"/>
        <v>#REF!</v>
      </c>
      <c r="F105" s="329" t="e">
        <f t="shared" si="4"/>
        <v>#REF!</v>
      </c>
      <c r="G105" s="321" t="e">
        <f>+#REF!</f>
        <v>#REF!</v>
      </c>
    </row>
    <row r="106" spans="1:7" ht="15">
      <c r="A106" s="308" t="s">
        <v>65</v>
      </c>
      <c r="B106" s="335" t="str">
        <f t="shared" si="3"/>
        <v>enter L3 yr 2</v>
      </c>
      <c r="C106" s="321">
        <v>1</v>
      </c>
      <c r="D106" s="67">
        <v>72300</v>
      </c>
      <c r="E106" s="329" t="e">
        <f t="shared" si="4"/>
        <v>#REF!</v>
      </c>
      <c r="F106" s="329" t="e">
        <f t="shared" si="4"/>
        <v>#REF!</v>
      </c>
      <c r="G106" s="321" t="e">
        <f>+#REF!</f>
        <v>#REF!</v>
      </c>
    </row>
    <row r="107" spans="1:7" ht="15">
      <c r="A107" s="308" t="s">
        <v>106</v>
      </c>
      <c r="B107" s="335" t="str">
        <f t="shared" si="3"/>
        <v>enter L3 yr 2</v>
      </c>
      <c r="C107" s="321">
        <v>1</v>
      </c>
      <c r="D107" s="67">
        <v>72400</v>
      </c>
      <c r="E107" s="329" t="e">
        <f t="shared" si="4"/>
        <v>#REF!</v>
      </c>
      <c r="F107" s="329" t="e">
        <f t="shared" si="4"/>
        <v>#REF!</v>
      </c>
      <c r="G107" s="321" t="e">
        <f>+#REF!</f>
        <v>#REF!</v>
      </c>
    </row>
    <row r="108" spans="1:7" ht="15">
      <c r="A108" s="308" t="s">
        <v>66</v>
      </c>
      <c r="B108" s="335" t="str">
        <f t="shared" si="3"/>
        <v>enter L3 yr 2</v>
      </c>
      <c r="C108" s="321">
        <v>1</v>
      </c>
      <c r="D108" s="67">
        <v>72500</v>
      </c>
      <c r="E108" s="329" t="e">
        <f t="shared" si="4"/>
        <v>#REF!</v>
      </c>
      <c r="F108" s="329" t="e">
        <f t="shared" si="4"/>
        <v>#REF!</v>
      </c>
      <c r="G108" s="321" t="e">
        <f>+#REF!</f>
        <v>#REF!</v>
      </c>
    </row>
    <row r="109" spans="1:7" ht="15">
      <c r="A109" s="308" t="s">
        <v>67</v>
      </c>
      <c r="B109" s="335" t="str">
        <f t="shared" si="3"/>
        <v>enter L3 yr 2</v>
      </c>
      <c r="C109" s="321">
        <v>1</v>
      </c>
      <c r="D109" s="67">
        <v>72600</v>
      </c>
      <c r="E109" s="329" t="e">
        <f t="shared" si="4"/>
        <v>#REF!</v>
      </c>
      <c r="F109" s="329" t="e">
        <f t="shared" si="4"/>
        <v>#REF!</v>
      </c>
      <c r="G109" s="321" t="e">
        <f>+#REF!</f>
        <v>#REF!</v>
      </c>
    </row>
    <row r="110" spans="1:7" ht="15">
      <c r="A110" s="308" t="s">
        <v>107</v>
      </c>
      <c r="B110" s="335" t="str">
        <f t="shared" si="3"/>
        <v>enter L3 yr 2</v>
      </c>
      <c r="C110" s="321">
        <v>1</v>
      </c>
      <c r="D110" s="67">
        <v>73100</v>
      </c>
      <c r="E110" s="329" t="e">
        <f t="shared" si="4"/>
        <v>#REF!</v>
      </c>
      <c r="F110" s="329" t="e">
        <f t="shared" si="4"/>
        <v>#REF!</v>
      </c>
      <c r="G110" s="321" t="e">
        <f>+#REF!</f>
        <v>#REF!</v>
      </c>
    </row>
    <row r="111" spans="1:7" ht="15">
      <c r="A111" s="308" t="s">
        <v>68</v>
      </c>
      <c r="B111" s="335" t="str">
        <f t="shared" si="3"/>
        <v>enter L3 yr 2</v>
      </c>
      <c r="C111" s="321">
        <v>1</v>
      </c>
      <c r="D111" s="67">
        <v>73200</v>
      </c>
      <c r="E111" s="329" t="e">
        <f t="shared" si="4"/>
        <v>#REF!</v>
      </c>
      <c r="F111" s="329" t="e">
        <f t="shared" si="4"/>
        <v>#REF!</v>
      </c>
      <c r="G111" s="321" t="e">
        <f>+#REF!</f>
        <v>#REF!</v>
      </c>
    </row>
    <row r="112" spans="1:7" ht="15">
      <c r="A112" s="308" t="s">
        <v>69</v>
      </c>
      <c r="B112" s="335" t="str">
        <f t="shared" si="3"/>
        <v>enter L3 yr 2</v>
      </c>
      <c r="C112" s="321">
        <v>1</v>
      </c>
      <c r="D112" s="67">
        <v>73300</v>
      </c>
      <c r="E112" s="329" t="e">
        <f t="shared" si="4"/>
        <v>#REF!</v>
      </c>
      <c r="F112" s="329" t="e">
        <f t="shared" si="4"/>
        <v>#REF!</v>
      </c>
      <c r="G112" s="321" t="e">
        <f>+#REF!</f>
        <v>#REF!</v>
      </c>
    </row>
    <row r="113" spans="1:7" ht="15">
      <c r="A113" s="308" t="s">
        <v>70</v>
      </c>
      <c r="B113" s="335" t="str">
        <f t="shared" si="3"/>
        <v>enter L3 yr 2</v>
      </c>
      <c r="C113" s="321">
        <v>1</v>
      </c>
      <c r="D113" s="67">
        <v>73400</v>
      </c>
      <c r="E113" s="329" t="e">
        <f t="shared" si="4"/>
        <v>#REF!</v>
      </c>
      <c r="F113" s="329" t="e">
        <f t="shared" si="4"/>
        <v>#REF!</v>
      </c>
      <c r="G113" s="321" t="e">
        <f>+#REF!</f>
        <v>#REF!</v>
      </c>
    </row>
    <row r="114" spans="1:7" ht="15">
      <c r="A114" s="308" t="s">
        <v>108</v>
      </c>
      <c r="B114" s="335" t="str">
        <f t="shared" si="3"/>
        <v>enter L3 yr 2</v>
      </c>
      <c r="C114" s="321">
        <v>1</v>
      </c>
      <c r="D114" s="67">
        <v>73500</v>
      </c>
      <c r="E114" s="329" t="e">
        <f t="shared" si="4"/>
        <v>#REF!</v>
      </c>
      <c r="F114" s="329" t="e">
        <f t="shared" si="4"/>
        <v>#REF!</v>
      </c>
      <c r="G114" s="321" t="e">
        <f>+#REF!</f>
        <v>#REF!</v>
      </c>
    </row>
    <row r="115" spans="1:7" ht="15">
      <c r="A115" s="308" t="s">
        <v>109</v>
      </c>
      <c r="B115" s="335" t="str">
        <f t="shared" si="3"/>
        <v>enter L3 yr 2</v>
      </c>
      <c r="C115" s="321">
        <v>1</v>
      </c>
      <c r="D115" s="67">
        <v>75100</v>
      </c>
      <c r="E115" s="329" t="e">
        <f t="shared" si="4"/>
        <v>#REF!</v>
      </c>
      <c r="F115" s="329" t="e">
        <f t="shared" si="4"/>
        <v>#REF!</v>
      </c>
      <c r="G115" s="321" t="e">
        <f>+#REF!</f>
        <v>#REF!</v>
      </c>
    </row>
    <row r="116" spans="1:7" ht="15">
      <c r="A116" s="308" t="s">
        <v>110</v>
      </c>
      <c r="B116" s="335" t="str">
        <f t="shared" si="3"/>
        <v>enter L3 yr 2</v>
      </c>
      <c r="C116" s="321">
        <v>1</v>
      </c>
      <c r="D116" s="67">
        <v>75200</v>
      </c>
      <c r="E116" s="329" t="e">
        <f t="shared" si="4"/>
        <v>#REF!</v>
      </c>
      <c r="F116" s="329" t="e">
        <f t="shared" si="4"/>
        <v>#REF!</v>
      </c>
      <c r="G116" s="321" t="e">
        <f>+#REF!</f>
        <v>#REF!</v>
      </c>
    </row>
    <row r="117" spans="1:7" ht="15">
      <c r="A117" s="308" t="s">
        <v>111</v>
      </c>
      <c r="B117" s="335" t="str">
        <f t="shared" si="3"/>
        <v>enter L3 yr 2</v>
      </c>
      <c r="C117" s="321">
        <v>1</v>
      </c>
      <c r="D117" s="67">
        <v>75300</v>
      </c>
      <c r="E117" s="329" t="e">
        <f t="shared" si="4"/>
        <v>#REF!</v>
      </c>
      <c r="F117" s="329" t="e">
        <f t="shared" si="4"/>
        <v>#REF!</v>
      </c>
      <c r="G117" s="321" t="e">
        <f>+#REF!</f>
        <v>#REF!</v>
      </c>
    </row>
    <row r="118" spans="1:7" ht="15">
      <c r="A118" s="308" t="s">
        <v>71</v>
      </c>
      <c r="B118" s="335" t="str">
        <f t="shared" si="3"/>
        <v>enter L3 yr 2</v>
      </c>
      <c r="C118" s="321">
        <v>1</v>
      </c>
      <c r="D118" s="67">
        <v>76100</v>
      </c>
      <c r="E118" s="329" t="e">
        <f t="shared" si="4"/>
        <v>#REF!</v>
      </c>
      <c r="F118" s="329" t="e">
        <f t="shared" si="4"/>
        <v>#REF!</v>
      </c>
      <c r="G118" s="321" t="e">
        <f>+#REF!</f>
        <v>#REF!</v>
      </c>
    </row>
    <row r="119" spans="1:7" ht="15">
      <c r="A119" s="308" t="s">
        <v>112</v>
      </c>
      <c r="B119" s="335" t="str">
        <f t="shared" si="3"/>
        <v>enter L3 yr 2</v>
      </c>
      <c r="C119" s="321">
        <v>1</v>
      </c>
      <c r="D119" s="67">
        <v>76200</v>
      </c>
      <c r="E119" s="329" t="e">
        <f t="shared" si="4"/>
        <v>#REF!</v>
      </c>
      <c r="F119" s="329" t="e">
        <f t="shared" si="4"/>
        <v>#REF!</v>
      </c>
      <c r="G119" s="321" t="e">
        <f>+#REF!</f>
        <v>#REF!</v>
      </c>
    </row>
    <row r="120" spans="1:7" ht="15">
      <c r="A120" s="308" t="s">
        <v>113</v>
      </c>
      <c r="B120" s="335" t="str">
        <f t="shared" si="3"/>
        <v>enter L3 yr 2</v>
      </c>
      <c r="C120" s="321">
        <v>1</v>
      </c>
      <c r="D120" s="67">
        <v>76300</v>
      </c>
      <c r="E120" s="329" t="e">
        <f t="shared" si="4"/>
        <v>#REF!</v>
      </c>
      <c r="F120" s="329" t="e">
        <f t="shared" si="4"/>
        <v>#REF!</v>
      </c>
      <c r="G120" s="321" t="e">
        <f>+#REF!</f>
        <v>#REF!</v>
      </c>
    </row>
    <row r="121" spans="1:7" ht="15">
      <c r="A121" s="308" t="s">
        <v>72</v>
      </c>
      <c r="B121" s="335" t="str">
        <f t="shared" si="3"/>
        <v>enter L3 yr 2</v>
      </c>
      <c r="C121" s="321">
        <v>1</v>
      </c>
      <c r="D121" s="67">
        <v>76400</v>
      </c>
      <c r="E121" s="329" t="e">
        <f t="shared" si="4"/>
        <v>#REF!</v>
      </c>
      <c r="F121" s="329" t="e">
        <f t="shared" si="4"/>
        <v>#REF!</v>
      </c>
      <c r="G121" s="321" t="e">
        <f>+#REF!</f>
        <v>#REF!</v>
      </c>
    </row>
    <row r="122" spans="1:7" ht="15">
      <c r="A122" s="308" t="s">
        <v>73</v>
      </c>
      <c r="B122" s="335" t="str">
        <f t="shared" si="3"/>
        <v>enter L3 yr 2</v>
      </c>
      <c r="C122" s="321">
        <v>1</v>
      </c>
      <c r="D122" s="67">
        <v>76500</v>
      </c>
      <c r="E122" s="329" t="e">
        <f t="shared" si="4"/>
        <v>#REF!</v>
      </c>
      <c r="F122" s="329" t="e">
        <f t="shared" si="4"/>
        <v>#REF!</v>
      </c>
      <c r="G122" s="321" t="e">
        <f>+#REF!</f>
        <v>#REF!</v>
      </c>
    </row>
    <row r="123" spans="1:7" ht="15">
      <c r="A123" s="308" t="s">
        <v>114</v>
      </c>
      <c r="B123" s="335" t="str">
        <f t="shared" si="3"/>
        <v>enter L3 yr 2</v>
      </c>
      <c r="C123" s="321">
        <v>1</v>
      </c>
      <c r="D123" s="67">
        <v>76600</v>
      </c>
      <c r="E123" s="329" t="e">
        <f t="shared" si="4"/>
        <v>#REF!</v>
      </c>
      <c r="F123" s="329" t="e">
        <f t="shared" si="4"/>
        <v>#REF!</v>
      </c>
      <c r="G123" s="321" t="e">
        <f>+#REF!</f>
        <v>#REF!</v>
      </c>
    </row>
    <row r="124" spans="1:7" ht="15">
      <c r="A124" s="308" t="s">
        <v>74</v>
      </c>
      <c r="B124" s="335" t="str">
        <f t="shared" si="3"/>
        <v>enter L3 yr 2</v>
      </c>
      <c r="C124" s="321">
        <v>1</v>
      </c>
      <c r="D124" s="67">
        <v>76700</v>
      </c>
      <c r="E124" s="329" t="e">
        <f t="shared" si="4"/>
        <v>#REF!</v>
      </c>
      <c r="F124" s="329" t="e">
        <f t="shared" si="4"/>
        <v>#REF!</v>
      </c>
      <c r="G124" s="321" t="e">
        <f>+#REF!</f>
        <v>#REF!</v>
      </c>
    </row>
    <row r="125" spans="1:7" ht="15">
      <c r="A125" s="308" t="s">
        <v>75</v>
      </c>
      <c r="B125" s="335" t="str">
        <f t="shared" si="3"/>
        <v>enter L3 yr 2</v>
      </c>
      <c r="C125" s="321">
        <v>1</v>
      </c>
      <c r="D125" s="67">
        <v>76900</v>
      </c>
      <c r="E125" s="329" t="e">
        <f t="shared" si="4"/>
        <v>#REF!</v>
      </c>
      <c r="F125" s="329" t="e">
        <f t="shared" si="4"/>
        <v>#REF!</v>
      </c>
      <c r="G125" s="321" t="e">
        <f>+#REF!</f>
        <v>#REF!</v>
      </c>
    </row>
    <row r="126" spans="1:7" ht="15">
      <c r="A126" s="308" t="s">
        <v>76</v>
      </c>
      <c r="B126" s="335" t="str">
        <f t="shared" si="3"/>
        <v>enter L3 yr 2</v>
      </c>
      <c r="C126" s="321">
        <v>1</v>
      </c>
      <c r="D126" s="67">
        <v>77100</v>
      </c>
      <c r="E126" s="329" t="e">
        <f t="shared" si="4"/>
        <v>#REF!</v>
      </c>
      <c r="F126" s="329" t="e">
        <f t="shared" si="4"/>
        <v>#REF!</v>
      </c>
      <c r="G126" s="321" t="e">
        <f>+#REF!</f>
        <v>#REF!</v>
      </c>
    </row>
    <row r="127" spans="1:7" ht="15">
      <c r="A127" s="308" t="s">
        <v>77</v>
      </c>
      <c r="B127" s="335" t="str">
        <f t="shared" si="3"/>
        <v>enter L3 yr 2</v>
      </c>
      <c r="C127" s="321">
        <v>1</v>
      </c>
      <c r="D127" s="67">
        <v>77400</v>
      </c>
      <c r="E127" s="329" t="e">
        <f t="shared" si="4"/>
        <v>#REF!</v>
      </c>
      <c r="F127" s="329" t="e">
        <f t="shared" si="4"/>
        <v>#REF!</v>
      </c>
      <c r="G127" s="321" t="e">
        <f>+#REF!</f>
        <v>#REF!</v>
      </c>
    </row>
    <row r="128" spans="1:7" ht="15">
      <c r="A128" s="308" t="s">
        <v>78</v>
      </c>
      <c r="B128" s="335" t="str">
        <f t="shared" si="3"/>
        <v>enter L3 yr 2</v>
      </c>
      <c r="C128" s="321">
        <v>1</v>
      </c>
      <c r="D128" s="67">
        <v>77500</v>
      </c>
      <c r="E128" s="329" t="e">
        <f t="shared" si="4"/>
        <v>#REF!</v>
      </c>
      <c r="F128" s="329" t="e">
        <f t="shared" si="4"/>
        <v>#REF!</v>
      </c>
      <c r="G128" s="321" t="e">
        <f>+#REF!</f>
        <v>#REF!</v>
      </c>
    </row>
    <row r="129" spans="1:7" ht="15">
      <c r="A129" s="308" t="s">
        <v>79</v>
      </c>
      <c r="B129" s="335" t="str">
        <f t="shared" si="3"/>
        <v>enter L3 yr 2</v>
      </c>
      <c r="C129" s="321">
        <v>1</v>
      </c>
      <c r="D129" s="67">
        <v>77600</v>
      </c>
      <c r="E129" s="329" t="e">
        <f t="shared" si="4"/>
        <v>#REF!</v>
      </c>
      <c r="F129" s="329" t="e">
        <f t="shared" si="4"/>
        <v>#REF!</v>
      </c>
      <c r="G129" s="321" t="e">
        <f>+#REF!</f>
        <v>#REF!</v>
      </c>
    </row>
    <row r="130" spans="1:7" ht="15">
      <c r="A130" s="308" t="s">
        <v>80</v>
      </c>
      <c r="B130" s="335" t="str">
        <f t="shared" si="3"/>
        <v>enter L3 yr 2</v>
      </c>
      <c r="C130" s="321">
        <v>1</v>
      </c>
      <c r="D130" s="67">
        <v>77700</v>
      </c>
      <c r="E130" s="329" t="e">
        <f t="shared" si="4"/>
        <v>#REF!</v>
      </c>
      <c r="F130" s="329" t="e">
        <f t="shared" si="4"/>
        <v>#REF!</v>
      </c>
      <c r="G130" s="321" t="e">
        <f>+#REF!</f>
        <v>#REF!</v>
      </c>
    </row>
    <row r="131" spans="1:7" ht="15">
      <c r="A131" s="308" t="s">
        <v>50</v>
      </c>
      <c r="B131" s="335" t="str">
        <f t="shared" si="3"/>
        <v>enter L3 yr 2</v>
      </c>
      <c r="C131" s="321">
        <v>1</v>
      </c>
      <c r="D131" s="67">
        <v>80100</v>
      </c>
      <c r="E131" s="329" t="e">
        <f t="shared" si="4"/>
        <v>#REF!</v>
      </c>
      <c r="F131" s="329" t="e">
        <f t="shared" si="4"/>
        <v>#REF!</v>
      </c>
      <c r="G131" s="321" t="e">
        <f>+#REF!</f>
        <v>#REF!</v>
      </c>
    </row>
    <row r="132" spans="1:7" ht="15">
      <c r="A132" s="308" t="s">
        <v>51</v>
      </c>
      <c r="B132" s="335" t="str">
        <f t="shared" si="3"/>
        <v>enter L3 yr 2</v>
      </c>
      <c r="C132" s="321">
        <v>1</v>
      </c>
      <c r="D132" s="67">
        <v>81100</v>
      </c>
      <c r="E132" s="329" t="e">
        <f t="shared" si="4"/>
        <v>#REF!</v>
      </c>
      <c r="F132" s="329" t="e">
        <f t="shared" si="4"/>
        <v>#REF!</v>
      </c>
      <c r="G132" s="321" t="e">
        <f>+#REF!</f>
        <v>#REF!</v>
      </c>
    </row>
    <row r="133" spans="1:7" ht="15">
      <c r="A133" s="308" t="s">
        <v>58</v>
      </c>
      <c r="B133" s="335" t="str">
        <f t="shared" si="3"/>
        <v>enter L3 yr 2</v>
      </c>
      <c r="C133" s="321">
        <v>1</v>
      </c>
      <c r="D133" s="67">
        <v>82100</v>
      </c>
      <c r="E133" s="329" t="e">
        <f t="shared" si="4"/>
        <v>#REF!</v>
      </c>
      <c r="F133" s="329" t="e">
        <f t="shared" si="4"/>
        <v>#REF!</v>
      </c>
      <c r="G133" s="321" t="e">
        <f>+#REF!</f>
        <v>#REF!</v>
      </c>
    </row>
    <row r="134" spans="1:7" ht="15">
      <c r="A134" s="308" t="s">
        <v>115</v>
      </c>
      <c r="B134" s="335" t="str">
        <f t="shared" si="3"/>
        <v>enter L3 yr 2</v>
      </c>
      <c r="C134" s="321">
        <v>1</v>
      </c>
      <c r="D134" s="67">
        <v>82200</v>
      </c>
      <c r="E134" s="329" t="e">
        <f t="shared" si="4"/>
        <v>#REF!</v>
      </c>
      <c r="F134" s="329" t="e">
        <f t="shared" si="4"/>
        <v>#REF!</v>
      </c>
      <c r="G134" s="321" t="e">
        <f>+#REF!</f>
        <v>#REF!</v>
      </c>
    </row>
    <row r="135" spans="1:7" ht="15">
      <c r="A135" s="308" t="s">
        <v>366</v>
      </c>
      <c r="B135" s="335" t="str">
        <f t="shared" si="3"/>
        <v>enter L3 yr 2</v>
      </c>
      <c r="C135" s="321">
        <v>1</v>
      </c>
      <c r="D135" s="67">
        <v>90100</v>
      </c>
      <c r="E135" s="329" t="e">
        <f t="shared" si="4"/>
        <v>#REF!</v>
      </c>
      <c r="F135" s="329" t="e">
        <f t="shared" si="4"/>
        <v>#REF!</v>
      </c>
      <c r="G135" s="322" t="e">
        <f>+#REF!</f>
        <v>#REF!</v>
      </c>
    </row>
    <row r="136" spans="1:7" ht="15">
      <c r="A136" s="308" t="s">
        <v>367</v>
      </c>
      <c r="B136" s="335" t="str">
        <f>+B135</f>
        <v>enter L3 yr 2</v>
      </c>
      <c r="C136" s="321">
        <v>1</v>
      </c>
      <c r="D136" s="67">
        <v>90200</v>
      </c>
      <c r="E136" s="329" t="e">
        <f t="shared" si="4"/>
        <v>#REF!</v>
      </c>
      <c r="F136" s="329" t="e">
        <f t="shared" si="4"/>
        <v>#REF!</v>
      </c>
      <c r="G136" s="322" t="e">
        <f>+#REF!</f>
        <v>#REF!</v>
      </c>
    </row>
    <row r="137" spans="1:8" ht="15">
      <c r="A137" s="309" t="s">
        <v>83</v>
      </c>
      <c r="B137" s="333" t="str">
        <f>+B136</f>
        <v>enter L3 yr 2</v>
      </c>
      <c r="C137" s="324">
        <v>1</v>
      </c>
      <c r="D137" s="310">
        <v>90300</v>
      </c>
      <c r="E137" s="330" t="e">
        <f t="shared" si="4"/>
        <v>#REF!</v>
      </c>
      <c r="F137" s="330" t="e">
        <f t="shared" si="4"/>
        <v>#REF!</v>
      </c>
      <c r="G137" s="325" t="e">
        <f>+#REF!</f>
        <v>#REF!</v>
      </c>
      <c r="H137" s="318" t="e">
        <f>SUM(G75:G137)</f>
        <v>#REF!</v>
      </c>
    </row>
    <row r="138" spans="1:7" ht="15">
      <c r="A138" s="308" t="s">
        <v>82</v>
      </c>
      <c r="B138" s="331" t="s">
        <v>376</v>
      </c>
      <c r="C138" s="321">
        <v>1</v>
      </c>
      <c r="D138" s="334">
        <v>51000</v>
      </c>
      <c r="E138" s="332" t="e">
        <f>+F137+1</f>
        <v>#REF!</v>
      </c>
      <c r="F138" s="332" t="e">
        <f>+E138+365</f>
        <v>#REF!</v>
      </c>
      <c r="G138" s="320" t="e">
        <f>+#REF!</f>
        <v>#REF!</v>
      </c>
    </row>
    <row r="139" spans="1:7" ht="15">
      <c r="A139" s="308" t="s">
        <v>83</v>
      </c>
      <c r="B139" s="335" t="str">
        <f aca="true" t="shared" si="5" ref="B139:B170">+B138</f>
        <v>enter L3 yr 3</v>
      </c>
      <c r="C139" s="63">
        <v>1</v>
      </c>
      <c r="D139" s="67">
        <v>57000</v>
      </c>
      <c r="E139" s="329" t="e">
        <f aca="true" t="shared" si="6" ref="E139:F202">+E138</f>
        <v>#REF!</v>
      </c>
      <c r="F139" s="329" t="e">
        <f t="shared" si="6"/>
        <v>#REF!</v>
      </c>
      <c r="G139" s="320" t="e">
        <f>+#REF!</f>
        <v>#REF!</v>
      </c>
    </row>
    <row r="140" spans="1:7" ht="15">
      <c r="A140" s="308" t="s">
        <v>84</v>
      </c>
      <c r="B140" s="335" t="str">
        <f t="shared" si="5"/>
        <v>enter L3 yr 3</v>
      </c>
      <c r="C140" s="63">
        <v>1</v>
      </c>
      <c r="D140" s="67">
        <v>59100</v>
      </c>
      <c r="E140" s="329" t="e">
        <f t="shared" si="6"/>
        <v>#REF!</v>
      </c>
      <c r="F140" s="329" t="e">
        <f t="shared" si="6"/>
        <v>#REF!</v>
      </c>
      <c r="G140" s="320" t="e">
        <f>+#REF!</f>
        <v>#REF!</v>
      </c>
    </row>
    <row r="141" spans="1:7" ht="15">
      <c r="A141" s="308" t="s">
        <v>121</v>
      </c>
      <c r="B141" s="335" t="str">
        <f t="shared" si="5"/>
        <v>enter L3 yr 3</v>
      </c>
      <c r="C141" s="63">
        <v>1</v>
      </c>
      <c r="D141" s="67">
        <v>59200</v>
      </c>
      <c r="E141" s="329" t="e">
        <f t="shared" si="6"/>
        <v>#REF!</v>
      </c>
      <c r="F141" s="329" t="e">
        <f t="shared" si="6"/>
        <v>#REF!</v>
      </c>
      <c r="G141" s="320" t="e">
        <f>+#REF!</f>
        <v>#REF!</v>
      </c>
    </row>
    <row r="142" spans="1:7" ht="15">
      <c r="A142" s="308" t="s">
        <v>132</v>
      </c>
      <c r="B142" s="335" t="str">
        <f t="shared" si="5"/>
        <v>enter L3 yr 3</v>
      </c>
      <c r="C142" s="63">
        <v>1</v>
      </c>
      <c r="D142" s="315">
        <v>59198</v>
      </c>
      <c r="E142" s="329" t="e">
        <f t="shared" si="6"/>
        <v>#REF!</v>
      </c>
      <c r="F142" s="329" t="e">
        <f t="shared" si="6"/>
        <v>#REF!</v>
      </c>
      <c r="G142" s="320" t="e">
        <f>+#REF!</f>
        <v>#REF!</v>
      </c>
    </row>
    <row r="143" spans="1:7" ht="15">
      <c r="A143" s="308" t="s">
        <v>85</v>
      </c>
      <c r="B143" s="335" t="str">
        <f t="shared" si="5"/>
        <v>enter L3 yr 3</v>
      </c>
      <c r="C143" s="321">
        <v>1</v>
      </c>
      <c r="D143" s="67">
        <v>61100</v>
      </c>
      <c r="E143" s="329" t="e">
        <f t="shared" si="6"/>
        <v>#REF!</v>
      </c>
      <c r="F143" s="329" t="e">
        <f t="shared" si="6"/>
        <v>#REF!</v>
      </c>
      <c r="G143" s="321" t="e">
        <f>+#REF!</f>
        <v>#REF!</v>
      </c>
    </row>
    <row r="144" spans="1:7" ht="15">
      <c r="A144" s="308" t="s">
        <v>86</v>
      </c>
      <c r="B144" s="335" t="str">
        <f t="shared" si="5"/>
        <v>enter L3 yr 3</v>
      </c>
      <c r="C144" s="321">
        <v>1</v>
      </c>
      <c r="D144" s="67">
        <v>61200</v>
      </c>
      <c r="E144" s="329" t="e">
        <f t="shared" si="6"/>
        <v>#REF!</v>
      </c>
      <c r="F144" s="329" t="e">
        <f t="shared" si="6"/>
        <v>#REF!</v>
      </c>
      <c r="G144" s="321" t="e">
        <f>+#REF!</f>
        <v>#REF!</v>
      </c>
    </row>
    <row r="145" spans="1:7" ht="15">
      <c r="A145" s="308" t="s">
        <v>87</v>
      </c>
      <c r="B145" s="335" t="str">
        <f t="shared" si="5"/>
        <v>enter L3 yr 3</v>
      </c>
      <c r="C145" s="321">
        <v>1</v>
      </c>
      <c r="D145" s="67">
        <v>62100</v>
      </c>
      <c r="E145" s="329" t="e">
        <f t="shared" si="6"/>
        <v>#REF!</v>
      </c>
      <c r="F145" s="329" t="e">
        <f t="shared" si="6"/>
        <v>#REF!</v>
      </c>
      <c r="G145" s="321" t="e">
        <f>+#REF!</f>
        <v>#REF!</v>
      </c>
    </row>
    <row r="146" spans="1:7" ht="15">
      <c r="A146" s="308" t="s">
        <v>88</v>
      </c>
      <c r="B146" s="335" t="str">
        <f t="shared" si="5"/>
        <v>enter L3 yr 3</v>
      </c>
      <c r="C146" s="321">
        <v>1</v>
      </c>
      <c r="D146" s="67">
        <v>62200</v>
      </c>
      <c r="E146" s="329" t="e">
        <f t="shared" si="6"/>
        <v>#REF!</v>
      </c>
      <c r="F146" s="329" t="e">
        <f t="shared" si="6"/>
        <v>#REF!</v>
      </c>
      <c r="G146" s="321" t="e">
        <f>+#REF!</f>
        <v>#REF!</v>
      </c>
    </row>
    <row r="147" spans="1:7" ht="15">
      <c r="A147" s="308" t="s">
        <v>89</v>
      </c>
      <c r="B147" s="335" t="str">
        <f t="shared" si="5"/>
        <v>enter L3 yr 3</v>
      </c>
      <c r="C147" s="321">
        <v>1</v>
      </c>
      <c r="D147" s="67">
        <v>62300</v>
      </c>
      <c r="E147" s="329" t="e">
        <f t="shared" si="6"/>
        <v>#REF!</v>
      </c>
      <c r="F147" s="329" t="e">
        <f t="shared" si="6"/>
        <v>#REF!</v>
      </c>
      <c r="G147" s="321" t="e">
        <f>+#REF!</f>
        <v>#REF!</v>
      </c>
    </row>
    <row r="148" spans="1:7" ht="15">
      <c r="A148" s="308" t="s">
        <v>90</v>
      </c>
      <c r="B148" s="335" t="str">
        <f t="shared" si="5"/>
        <v>enter L3 yr 3</v>
      </c>
      <c r="C148" s="321">
        <v>1</v>
      </c>
      <c r="D148" s="67">
        <v>64100</v>
      </c>
      <c r="E148" s="329" t="e">
        <f t="shared" si="6"/>
        <v>#REF!</v>
      </c>
      <c r="F148" s="329" t="e">
        <f t="shared" si="6"/>
        <v>#REF!</v>
      </c>
      <c r="G148" s="321" t="e">
        <f>+#REF!</f>
        <v>#REF!</v>
      </c>
    </row>
    <row r="149" spans="1:7" ht="15">
      <c r="A149" s="308" t="s">
        <v>91</v>
      </c>
      <c r="B149" s="335" t="str">
        <f t="shared" si="5"/>
        <v>enter L3 yr 3</v>
      </c>
      <c r="C149" s="321">
        <v>1</v>
      </c>
      <c r="D149" s="67">
        <v>65100</v>
      </c>
      <c r="E149" s="329" t="e">
        <f t="shared" si="6"/>
        <v>#REF!</v>
      </c>
      <c r="F149" s="329" t="e">
        <f t="shared" si="6"/>
        <v>#REF!</v>
      </c>
      <c r="G149" s="321" t="e">
        <f>+#REF!</f>
        <v>#REF!</v>
      </c>
    </row>
    <row r="150" spans="1:7" ht="15">
      <c r="A150" s="308" t="s">
        <v>92</v>
      </c>
      <c r="B150" s="335" t="str">
        <f t="shared" si="5"/>
        <v>enter L3 yr 3</v>
      </c>
      <c r="C150" s="321">
        <v>1</v>
      </c>
      <c r="D150" s="67">
        <v>65200</v>
      </c>
      <c r="E150" s="329" t="e">
        <f t="shared" si="6"/>
        <v>#REF!</v>
      </c>
      <c r="F150" s="329" t="e">
        <f t="shared" si="6"/>
        <v>#REF!</v>
      </c>
      <c r="G150" s="321" t="e">
        <f>+#REF!</f>
        <v>#REF!</v>
      </c>
    </row>
    <row r="151" spans="1:7" ht="15">
      <c r="A151" s="308" t="s">
        <v>93</v>
      </c>
      <c r="B151" s="335" t="str">
        <f t="shared" si="5"/>
        <v>enter L3 yr 3</v>
      </c>
      <c r="C151" s="321">
        <v>1</v>
      </c>
      <c r="D151" s="67">
        <v>65800</v>
      </c>
      <c r="E151" s="329" t="e">
        <f t="shared" si="6"/>
        <v>#REF!</v>
      </c>
      <c r="F151" s="329" t="e">
        <f t="shared" si="6"/>
        <v>#REF!</v>
      </c>
      <c r="G151" s="321" t="e">
        <f>+#REF!</f>
        <v>#REF!</v>
      </c>
    </row>
    <row r="152" spans="1:7" ht="15">
      <c r="A152" s="308" t="s">
        <v>61</v>
      </c>
      <c r="B152" s="335" t="str">
        <f t="shared" si="5"/>
        <v>enter L3 yr 3</v>
      </c>
      <c r="C152" s="321">
        <v>1</v>
      </c>
      <c r="D152" s="67">
        <v>65900</v>
      </c>
      <c r="E152" s="329" t="e">
        <f t="shared" si="6"/>
        <v>#REF!</v>
      </c>
      <c r="F152" s="329" t="e">
        <f t="shared" si="6"/>
        <v>#REF!</v>
      </c>
      <c r="G152" s="321" t="e">
        <f>+#REF!</f>
        <v>#REF!</v>
      </c>
    </row>
    <row r="153" spans="1:7" ht="15">
      <c r="A153" s="308" t="s">
        <v>94</v>
      </c>
      <c r="B153" s="335" t="str">
        <f t="shared" si="5"/>
        <v>enter L3 yr 3</v>
      </c>
      <c r="C153" s="321">
        <v>1</v>
      </c>
      <c r="D153" s="67">
        <v>66100</v>
      </c>
      <c r="E153" s="329" t="e">
        <f t="shared" si="6"/>
        <v>#REF!</v>
      </c>
      <c r="F153" s="329" t="e">
        <f t="shared" si="6"/>
        <v>#REF!</v>
      </c>
      <c r="G153" s="321" t="e">
        <f>+#REF!</f>
        <v>#REF!</v>
      </c>
    </row>
    <row r="154" spans="1:7" ht="15">
      <c r="A154" s="308" t="s">
        <v>95</v>
      </c>
      <c r="B154" s="335" t="str">
        <f t="shared" si="5"/>
        <v>enter L3 yr 3</v>
      </c>
      <c r="C154" s="321">
        <v>1</v>
      </c>
      <c r="D154" s="67">
        <v>66200</v>
      </c>
      <c r="E154" s="329" t="e">
        <f t="shared" si="6"/>
        <v>#REF!</v>
      </c>
      <c r="F154" s="329" t="e">
        <f t="shared" si="6"/>
        <v>#REF!</v>
      </c>
      <c r="G154" s="321" t="e">
        <f>+#REF!</f>
        <v>#REF!</v>
      </c>
    </row>
    <row r="155" spans="1:7" ht="15">
      <c r="A155" s="308" t="s">
        <v>96</v>
      </c>
      <c r="B155" s="335" t="str">
        <f t="shared" si="5"/>
        <v>enter L3 yr 3</v>
      </c>
      <c r="C155" s="321">
        <v>1</v>
      </c>
      <c r="D155" s="67">
        <v>66300</v>
      </c>
      <c r="E155" s="329" t="e">
        <f t="shared" si="6"/>
        <v>#REF!</v>
      </c>
      <c r="F155" s="329" t="e">
        <f t="shared" si="6"/>
        <v>#REF!</v>
      </c>
      <c r="G155" s="321" t="e">
        <f>+#REF!</f>
        <v>#REF!</v>
      </c>
    </row>
    <row r="156" spans="1:7" ht="15">
      <c r="A156" s="308" t="s">
        <v>97</v>
      </c>
      <c r="B156" s="335" t="str">
        <f t="shared" si="5"/>
        <v>enter L3 yr 3</v>
      </c>
      <c r="C156" s="321">
        <v>1</v>
      </c>
      <c r="D156" s="67">
        <v>66800</v>
      </c>
      <c r="E156" s="329" t="e">
        <f t="shared" si="6"/>
        <v>#REF!</v>
      </c>
      <c r="F156" s="329" t="e">
        <f t="shared" si="6"/>
        <v>#REF!</v>
      </c>
      <c r="G156" s="321" t="e">
        <f>+#REF!</f>
        <v>#REF!</v>
      </c>
    </row>
    <row r="157" spans="1:7" ht="15">
      <c r="A157" s="308" t="s">
        <v>57</v>
      </c>
      <c r="B157" s="335" t="str">
        <f t="shared" si="5"/>
        <v>enter L3 yr 3</v>
      </c>
      <c r="C157" s="321">
        <v>1</v>
      </c>
      <c r="D157" s="67">
        <v>66900</v>
      </c>
      <c r="E157" s="329" t="e">
        <f t="shared" si="6"/>
        <v>#REF!</v>
      </c>
      <c r="F157" s="329" t="e">
        <f t="shared" si="6"/>
        <v>#REF!</v>
      </c>
      <c r="G157" s="321" t="e">
        <f>+#REF!</f>
        <v>#REF!</v>
      </c>
    </row>
    <row r="158" spans="1:7" ht="15">
      <c r="A158" s="308" t="s">
        <v>48</v>
      </c>
      <c r="B158" s="335" t="str">
        <f t="shared" si="5"/>
        <v>enter L3 yr 3</v>
      </c>
      <c r="C158" s="321">
        <v>1</v>
      </c>
      <c r="D158" s="67">
        <v>67100</v>
      </c>
      <c r="E158" s="329" t="e">
        <f t="shared" si="6"/>
        <v>#REF!</v>
      </c>
      <c r="F158" s="329" t="e">
        <f t="shared" si="6"/>
        <v>#REF!</v>
      </c>
      <c r="G158" s="321" t="e">
        <f>+#REF!</f>
        <v>#REF!</v>
      </c>
    </row>
    <row r="159" spans="1:7" ht="15">
      <c r="A159" s="308" t="s">
        <v>49</v>
      </c>
      <c r="B159" s="335" t="str">
        <f t="shared" si="5"/>
        <v>enter L3 yr 3</v>
      </c>
      <c r="C159" s="321">
        <v>1</v>
      </c>
      <c r="D159" s="67">
        <v>67200</v>
      </c>
      <c r="E159" s="329" t="e">
        <f t="shared" si="6"/>
        <v>#REF!</v>
      </c>
      <c r="F159" s="329" t="e">
        <f t="shared" si="6"/>
        <v>#REF!</v>
      </c>
      <c r="G159" s="327" t="e">
        <f>+#REF!</f>
        <v>#REF!</v>
      </c>
    </row>
    <row r="160" spans="1:7" ht="15">
      <c r="A160" s="308" t="s">
        <v>59</v>
      </c>
      <c r="B160" s="335" t="str">
        <f t="shared" si="5"/>
        <v>enter L3 yr 3</v>
      </c>
      <c r="C160" s="321">
        <v>1</v>
      </c>
      <c r="D160" s="67">
        <v>68100</v>
      </c>
      <c r="E160" s="329" t="e">
        <f t="shared" si="6"/>
        <v>#REF!</v>
      </c>
      <c r="F160" s="329" t="e">
        <f t="shared" si="6"/>
        <v>#REF!</v>
      </c>
      <c r="G160" s="321" t="e">
        <f>+#REF!</f>
        <v>#REF!</v>
      </c>
    </row>
    <row r="161" spans="1:7" ht="15">
      <c r="A161" s="308" t="s">
        <v>98</v>
      </c>
      <c r="B161" s="335" t="str">
        <f t="shared" si="5"/>
        <v>enter L3 yr 3</v>
      </c>
      <c r="C161" s="321">
        <v>1</v>
      </c>
      <c r="D161" s="67">
        <v>68200</v>
      </c>
      <c r="E161" s="329" t="e">
        <f t="shared" si="6"/>
        <v>#REF!</v>
      </c>
      <c r="F161" s="329" t="e">
        <f t="shared" si="6"/>
        <v>#REF!</v>
      </c>
      <c r="G161" s="321" t="e">
        <f>+#REF!</f>
        <v>#REF!</v>
      </c>
    </row>
    <row r="162" spans="1:7" ht="15">
      <c r="A162" s="308" t="s">
        <v>60</v>
      </c>
      <c r="B162" s="335" t="str">
        <f t="shared" si="5"/>
        <v>enter L3 yr 3</v>
      </c>
      <c r="C162" s="321">
        <v>1</v>
      </c>
      <c r="D162" s="67">
        <v>68900</v>
      </c>
      <c r="E162" s="329" t="e">
        <f t="shared" si="6"/>
        <v>#REF!</v>
      </c>
      <c r="F162" s="329" t="e">
        <f t="shared" si="6"/>
        <v>#REF!</v>
      </c>
      <c r="G162" s="321" t="e">
        <f>+#REF!</f>
        <v>#REF!</v>
      </c>
    </row>
    <row r="163" spans="1:7" ht="15">
      <c r="A163" s="308" t="s">
        <v>43</v>
      </c>
      <c r="B163" s="335" t="str">
        <f t="shared" si="5"/>
        <v>enter L3 yr 3</v>
      </c>
      <c r="C163" s="321">
        <v>1</v>
      </c>
      <c r="D163" s="67">
        <v>69100</v>
      </c>
      <c r="E163" s="329" t="e">
        <f t="shared" si="6"/>
        <v>#REF!</v>
      </c>
      <c r="F163" s="329" t="e">
        <f t="shared" si="6"/>
        <v>#REF!</v>
      </c>
      <c r="G163" s="321" t="e">
        <f>+#REF!</f>
        <v>#REF!</v>
      </c>
    </row>
    <row r="164" spans="1:7" ht="15">
      <c r="A164" s="308" t="s">
        <v>99</v>
      </c>
      <c r="B164" s="335" t="str">
        <f t="shared" si="5"/>
        <v>enter L3 yr 3</v>
      </c>
      <c r="C164" s="321">
        <v>1</v>
      </c>
      <c r="D164" s="67">
        <v>69800</v>
      </c>
      <c r="E164" s="329" t="e">
        <f t="shared" si="6"/>
        <v>#REF!</v>
      </c>
      <c r="F164" s="329" t="e">
        <f t="shared" si="6"/>
        <v>#REF!</v>
      </c>
      <c r="G164" s="321" t="e">
        <f>+#REF!</f>
        <v>#REF!</v>
      </c>
    </row>
    <row r="165" spans="1:7" ht="15">
      <c r="A165" s="308" t="s">
        <v>62</v>
      </c>
      <c r="B165" s="335" t="str">
        <f t="shared" si="5"/>
        <v>enter L3 yr 3</v>
      </c>
      <c r="C165" s="321">
        <v>1</v>
      </c>
      <c r="D165" s="67">
        <v>69900</v>
      </c>
      <c r="E165" s="329" t="e">
        <f t="shared" si="6"/>
        <v>#REF!</v>
      </c>
      <c r="F165" s="329" t="e">
        <f t="shared" si="6"/>
        <v>#REF!</v>
      </c>
      <c r="G165" s="321" t="e">
        <f>+#REF!</f>
        <v>#REF!</v>
      </c>
    </row>
    <row r="166" spans="1:7" ht="15">
      <c r="A166" s="308" t="s">
        <v>100</v>
      </c>
      <c r="B166" s="335" t="str">
        <f t="shared" si="5"/>
        <v>enter L3 yr 3</v>
      </c>
      <c r="C166" s="321">
        <v>1</v>
      </c>
      <c r="D166" s="67">
        <v>70100</v>
      </c>
      <c r="E166" s="329" t="e">
        <f t="shared" si="6"/>
        <v>#REF!</v>
      </c>
      <c r="F166" s="329" t="e">
        <f t="shared" si="6"/>
        <v>#REF!</v>
      </c>
      <c r="G166" s="321" t="e">
        <f>+#REF!</f>
        <v>#REF!</v>
      </c>
    </row>
    <row r="167" spans="1:7" ht="15">
      <c r="A167" s="308" t="s">
        <v>101</v>
      </c>
      <c r="B167" s="335" t="str">
        <f t="shared" si="5"/>
        <v>enter L3 yr 3</v>
      </c>
      <c r="C167" s="321">
        <v>1</v>
      </c>
      <c r="D167" s="67">
        <v>70800</v>
      </c>
      <c r="E167" s="329" t="e">
        <f t="shared" si="6"/>
        <v>#REF!</v>
      </c>
      <c r="F167" s="329" t="e">
        <f t="shared" si="6"/>
        <v>#REF!</v>
      </c>
      <c r="G167" s="321" t="e">
        <f>+#REF!</f>
        <v>#REF!</v>
      </c>
    </row>
    <row r="168" spans="1:7" ht="15">
      <c r="A168" s="308" t="s">
        <v>102</v>
      </c>
      <c r="B168" s="335" t="str">
        <f t="shared" si="5"/>
        <v>enter L3 yr 3</v>
      </c>
      <c r="C168" s="321">
        <v>1</v>
      </c>
      <c r="D168" s="67">
        <v>70900</v>
      </c>
      <c r="E168" s="329" t="e">
        <f t="shared" si="6"/>
        <v>#REF!</v>
      </c>
      <c r="F168" s="329" t="e">
        <f t="shared" si="6"/>
        <v>#REF!</v>
      </c>
      <c r="G168" s="321" t="e">
        <f>+#REF!</f>
        <v>#REF!</v>
      </c>
    </row>
    <row r="169" spans="1:7" ht="15">
      <c r="A169" s="308" t="s">
        <v>63</v>
      </c>
      <c r="B169" s="335" t="str">
        <f t="shared" si="5"/>
        <v>enter L3 yr 3</v>
      </c>
      <c r="C169" s="321">
        <v>1</v>
      </c>
      <c r="D169" s="67">
        <v>71100</v>
      </c>
      <c r="E169" s="329" t="e">
        <f t="shared" si="6"/>
        <v>#REF!</v>
      </c>
      <c r="F169" s="329" t="e">
        <f t="shared" si="6"/>
        <v>#REF!</v>
      </c>
      <c r="G169" s="321" t="e">
        <f>+#REF!</f>
        <v>#REF!</v>
      </c>
    </row>
    <row r="170" spans="1:7" ht="15">
      <c r="A170" s="308" t="s">
        <v>103</v>
      </c>
      <c r="B170" s="335" t="str">
        <f t="shared" si="5"/>
        <v>enter L3 yr 3</v>
      </c>
      <c r="C170" s="321">
        <v>1</v>
      </c>
      <c r="D170" s="67">
        <v>71800</v>
      </c>
      <c r="E170" s="329" t="e">
        <f t="shared" si="6"/>
        <v>#REF!</v>
      </c>
      <c r="F170" s="329" t="e">
        <f t="shared" si="6"/>
        <v>#REF!</v>
      </c>
      <c r="G170" s="321" t="e">
        <f>+#REF!</f>
        <v>#REF!</v>
      </c>
    </row>
    <row r="171" spans="1:7" ht="15">
      <c r="A171" s="308" t="s">
        <v>104</v>
      </c>
      <c r="B171" s="335" t="str">
        <f aca="true" t="shared" si="7" ref="B171:B205">+B170</f>
        <v>enter L3 yr 3</v>
      </c>
      <c r="C171" s="321">
        <v>1</v>
      </c>
      <c r="D171" s="67">
        <v>71900</v>
      </c>
      <c r="E171" s="329" t="e">
        <f t="shared" si="6"/>
        <v>#REF!</v>
      </c>
      <c r="F171" s="329" t="e">
        <f t="shared" si="6"/>
        <v>#REF!</v>
      </c>
      <c r="G171" s="321" t="e">
        <f>+#REF!</f>
        <v>#REF!</v>
      </c>
    </row>
    <row r="172" spans="1:7" ht="15">
      <c r="A172" s="308" t="s">
        <v>105</v>
      </c>
      <c r="B172" s="335" t="str">
        <f t="shared" si="7"/>
        <v>enter L3 yr 3</v>
      </c>
      <c r="C172" s="321">
        <v>1</v>
      </c>
      <c r="D172" s="67">
        <v>72100</v>
      </c>
      <c r="E172" s="329" t="e">
        <f t="shared" si="6"/>
        <v>#REF!</v>
      </c>
      <c r="F172" s="329" t="e">
        <f t="shared" si="6"/>
        <v>#REF!</v>
      </c>
      <c r="G172" s="321" t="e">
        <f>+#REF!</f>
        <v>#REF!</v>
      </c>
    </row>
    <row r="173" spans="1:7" ht="15">
      <c r="A173" s="308" t="s">
        <v>64</v>
      </c>
      <c r="B173" s="335" t="str">
        <f t="shared" si="7"/>
        <v>enter L3 yr 3</v>
      </c>
      <c r="C173" s="321">
        <v>1</v>
      </c>
      <c r="D173" s="67">
        <v>72200</v>
      </c>
      <c r="E173" s="329" t="e">
        <f t="shared" si="6"/>
        <v>#REF!</v>
      </c>
      <c r="F173" s="329" t="e">
        <f t="shared" si="6"/>
        <v>#REF!</v>
      </c>
      <c r="G173" s="321" t="e">
        <f>+#REF!</f>
        <v>#REF!</v>
      </c>
    </row>
    <row r="174" spans="1:7" ht="15">
      <c r="A174" s="308" t="s">
        <v>65</v>
      </c>
      <c r="B174" s="335" t="str">
        <f t="shared" si="7"/>
        <v>enter L3 yr 3</v>
      </c>
      <c r="C174" s="321">
        <v>1</v>
      </c>
      <c r="D174" s="67">
        <v>72300</v>
      </c>
      <c r="E174" s="329" t="e">
        <f t="shared" si="6"/>
        <v>#REF!</v>
      </c>
      <c r="F174" s="329" t="e">
        <f t="shared" si="6"/>
        <v>#REF!</v>
      </c>
      <c r="G174" s="321" t="e">
        <f>+#REF!</f>
        <v>#REF!</v>
      </c>
    </row>
    <row r="175" spans="1:7" ht="15">
      <c r="A175" s="308" t="s">
        <v>106</v>
      </c>
      <c r="B175" s="335" t="str">
        <f t="shared" si="7"/>
        <v>enter L3 yr 3</v>
      </c>
      <c r="C175" s="321">
        <v>1</v>
      </c>
      <c r="D175" s="67">
        <v>72400</v>
      </c>
      <c r="E175" s="329" t="e">
        <f t="shared" si="6"/>
        <v>#REF!</v>
      </c>
      <c r="F175" s="329" t="e">
        <f t="shared" si="6"/>
        <v>#REF!</v>
      </c>
      <c r="G175" s="321" t="e">
        <f>+#REF!</f>
        <v>#REF!</v>
      </c>
    </row>
    <row r="176" spans="1:7" ht="15">
      <c r="A176" s="308" t="s">
        <v>66</v>
      </c>
      <c r="B176" s="335" t="str">
        <f t="shared" si="7"/>
        <v>enter L3 yr 3</v>
      </c>
      <c r="C176" s="321">
        <v>1</v>
      </c>
      <c r="D176" s="67">
        <v>72500</v>
      </c>
      <c r="E176" s="329" t="e">
        <f t="shared" si="6"/>
        <v>#REF!</v>
      </c>
      <c r="F176" s="329" t="e">
        <f t="shared" si="6"/>
        <v>#REF!</v>
      </c>
      <c r="G176" s="321" t="e">
        <f>+#REF!</f>
        <v>#REF!</v>
      </c>
    </row>
    <row r="177" spans="1:7" ht="15">
      <c r="A177" s="308" t="s">
        <v>67</v>
      </c>
      <c r="B177" s="335" t="str">
        <f t="shared" si="7"/>
        <v>enter L3 yr 3</v>
      </c>
      <c r="C177" s="321">
        <v>1</v>
      </c>
      <c r="D177" s="67">
        <v>72600</v>
      </c>
      <c r="E177" s="329" t="e">
        <f t="shared" si="6"/>
        <v>#REF!</v>
      </c>
      <c r="F177" s="329" t="e">
        <f t="shared" si="6"/>
        <v>#REF!</v>
      </c>
      <c r="G177" s="321" t="e">
        <f>+#REF!</f>
        <v>#REF!</v>
      </c>
    </row>
    <row r="178" spans="1:7" ht="15">
      <c r="A178" s="308" t="s">
        <v>107</v>
      </c>
      <c r="B178" s="335" t="str">
        <f t="shared" si="7"/>
        <v>enter L3 yr 3</v>
      </c>
      <c r="C178" s="321">
        <v>1</v>
      </c>
      <c r="D178" s="67">
        <v>73100</v>
      </c>
      <c r="E178" s="329" t="e">
        <f t="shared" si="6"/>
        <v>#REF!</v>
      </c>
      <c r="F178" s="329" t="e">
        <f t="shared" si="6"/>
        <v>#REF!</v>
      </c>
      <c r="G178" s="321" t="e">
        <f>+#REF!</f>
        <v>#REF!</v>
      </c>
    </row>
    <row r="179" spans="1:7" ht="15">
      <c r="A179" s="308" t="s">
        <v>68</v>
      </c>
      <c r="B179" s="335" t="str">
        <f t="shared" si="7"/>
        <v>enter L3 yr 3</v>
      </c>
      <c r="C179" s="321">
        <v>1</v>
      </c>
      <c r="D179" s="67">
        <v>73200</v>
      </c>
      <c r="E179" s="329" t="e">
        <f t="shared" si="6"/>
        <v>#REF!</v>
      </c>
      <c r="F179" s="329" t="e">
        <f t="shared" si="6"/>
        <v>#REF!</v>
      </c>
      <c r="G179" s="321" t="e">
        <f>+#REF!</f>
        <v>#REF!</v>
      </c>
    </row>
    <row r="180" spans="1:7" ht="15">
      <c r="A180" s="308" t="s">
        <v>69</v>
      </c>
      <c r="B180" s="335" t="str">
        <f t="shared" si="7"/>
        <v>enter L3 yr 3</v>
      </c>
      <c r="C180" s="321">
        <v>1</v>
      </c>
      <c r="D180" s="67">
        <v>73300</v>
      </c>
      <c r="E180" s="329" t="e">
        <f t="shared" si="6"/>
        <v>#REF!</v>
      </c>
      <c r="F180" s="329" t="e">
        <f t="shared" si="6"/>
        <v>#REF!</v>
      </c>
      <c r="G180" s="321" t="e">
        <f>+#REF!</f>
        <v>#REF!</v>
      </c>
    </row>
    <row r="181" spans="1:7" ht="15">
      <c r="A181" s="308" t="s">
        <v>70</v>
      </c>
      <c r="B181" s="335" t="str">
        <f t="shared" si="7"/>
        <v>enter L3 yr 3</v>
      </c>
      <c r="C181" s="321">
        <v>1</v>
      </c>
      <c r="D181" s="67">
        <v>73400</v>
      </c>
      <c r="E181" s="329" t="e">
        <f t="shared" si="6"/>
        <v>#REF!</v>
      </c>
      <c r="F181" s="329" t="e">
        <f t="shared" si="6"/>
        <v>#REF!</v>
      </c>
      <c r="G181" s="321" t="e">
        <f>+#REF!</f>
        <v>#REF!</v>
      </c>
    </row>
    <row r="182" spans="1:7" ht="15">
      <c r="A182" s="308" t="s">
        <v>108</v>
      </c>
      <c r="B182" s="335" t="str">
        <f t="shared" si="7"/>
        <v>enter L3 yr 3</v>
      </c>
      <c r="C182" s="321">
        <v>1</v>
      </c>
      <c r="D182" s="67">
        <v>73500</v>
      </c>
      <c r="E182" s="329" t="e">
        <f t="shared" si="6"/>
        <v>#REF!</v>
      </c>
      <c r="F182" s="329" t="e">
        <f t="shared" si="6"/>
        <v>#REF!</v>
      </c>
      <c r="G182" s="321" t="e">
        <f>+#REF!</f>
        <v>#REF!</v>
      </c>
    </row>
    <row r="183" spans="1:7" ht="15">
      <c r="A183" s="308" t="s">
        <v>109</v>
      </c>
      <c r="B183" s="335" t="str">
        <f t="shared" si="7"/>
        <v>enter L3 yr 3</v>
      </c>
      <c r="C183" s="321">
        <v>1</v>
      </c>
      <c r="D183" s="67">
        <v>75100</v>
      </c>
      <c r="E183" s="329" t="e">
        <f t="shared" si="6"/>
        <v>#REF!</v>
      </c>
      <c r="F183" s="329" t="e">
        <f t="shared" si="6"/>
        <v>#REF!</v>
      </c>
      <c r="G183" s="321" t="e">
        <f>+#REF!</f>
        <v>#REF!</v>
      </c>
    </row>
    <row r="184" spans="1:7" ht="15">
      <c r="A184" s="308" t="s">
        <v>110</v>
      </c>
      <c r="B184" s="335" t="str">
        <f t="shared" si="7"/>
        <v>enter L3 yr 3</v>
      </c>
      <c r="C184" s="321">
        <v>1</v>
      </c>
      <c r="D184" s="67">
        <v>75200</v>
      </c>
      <c r="E184" s="329" t="e">
        <f t="shared" si="6"/>
        <v>#REF!</v>
      </c>
      <c r="F184" s="329" t="e">
        <f t="shared" si="6"/>
        <v>#REF!</v>
      </c>
      <c r="G184" s="321" t="e">
        <f>+#REF!</f>
        <v>#REF!</v>
      </c>
    </row>
    <row r="185" spans="1:7" ht="15">
      <c r="A185" s="308" t="s">
        <v>111</v>
      </c>
      <c r="B185" s="335" t="str">
        <f t="shared" si="7"/>
        <v>enter L3 yr 3</v>
      </c>
      <c r="C185" s="321">
        <v>1</v>
      </c>
      <c r="D185" s="67">
        <v>75300</v>
      </c>
      <c r="E185" s="329" t="e">
        <f t="shared" si="6"/>
        <v>#REF!</v>
      </c>
      <c r="F185" s="329" t="e">
        <f t="shared" si="6"/>
        <v>#REF!</v>
      </c>
      <c r="G185" s="321" t="e">
        <f>+#REF!</f>
        <v>#REF!</v>
      </c>
    </row>
    <row r="186" spans="1:7" ht="15">
      <c r="A186" s="308" t="s">
        <v>71</v>
      </c>
      <c r="B186" s="335" t="str">
        <f t="shared" si="7"/>
        <v>enter L3 yr 3</v>
      </c>
      <c r="C186" s="321">
        <v>1</v>
      </c>
      <c r="D186" s="67">
        <v>76100</v>
      </c>
      <c r="E186" s="329" t="e">
        <f t="shared" si="6"/>
        <v>#REF!</v>
      </c>
      <c r="F186" s="329" t="e">
        <f t="shared" si="6"/>
        <v>#REF!</v>
      </c>
      <c r="G186" s="321" t="e">
        <f>+#REF!</f>
        <v>#REF!</v>
      </c>
    </row>
    <row r="187" spans="1:7" ht="15">
      <c r="A187" s="308" t="s">
        <v>112</v>
      </c>
      <c r="B187" s="335" t="str">
        <f t="shared" si="7"/>
        <v>enter L3 yr 3</v>
      </c>
      <c r="C187" s="321">
        <v>1</v>
      </c>
      <c r="D187" s="67">
        <v>76200</v>
      </c>
      <c r="E187" s="329" t="e">
        <f t="shared" si="6"/>
        <v>#REF!</v>
      </c>
      <c r="F187" s="329" t="e">
        <f t="shared" si="6"/>
        <v>#REF!</v>
      </c>
      <c r="G187" s="321" t="e">
        <f>+#REF!</f>
        <v>#REF!</v>
      </c>
    </row>
    <row r="188" spans="1:7" ht="15">
      <c r="A188" s="308" t="s">
        <v>113</v>
      </c>
      <c r="B188" s="335" t="str">
        <f t="shared" si="7"/>
        <v>enter L3 yr 3</v>
      </c>
      <c r="C188" s="321">
        <v>1</v>
      </c>
      <c r="D188" s="67">
        <v>76300</v>
      </c>
      <c r="E188" s="329" t="e">
        <f t="shared" si="6"/>
        <v>#REF!</v>
      </c>
      <c r="F188" s="329" t="e">
        <f t="shared" si="6"/>
        <v>#REF!</v>
      </c>
      <c r="G188" s="321" t="e">
        <f>+#REF!</f>
        <v>#REF!</v>
      </c>
    </row>
    <row r="189" spans="1:7" ht="15">
      <c r="A189" s="308" t="s">
        <v>72</v>
      </c>
      <c r="B189" s="335" t="str">
        <f t="shared" si="7"/>
        <v>enter L3 yr 3</v>
      </c>
      <c r="C189" s="321">
        <v>1</v>
      </c>
      <c r="D189" s="67">
        <v>76400</v>
      </c>
      <c r="E189" s="329" t="e">
        <f t="shared" si="6"/>
        <v>#REF!</v>
      </c>
      <c r="F189" s="329" t="e">
        <f t="shared" si="6"/>
        <v>#REF!</v>
      </c>
      <c r="G189" s="321" t="e">
        <f>+#REF!</f>
        <v>#REF!</v>
      </c>
    </row>
    <row r="190" spans="1:7" ht="15">
      <c r="A190" s="308" t="s">
        <v>73</v>
      </c>
      <c r="B190" s="335" t="str">
        <f t="shared" si="7"/>
        <v>enter L3 yr 3</v>
      </c>
      <c r="C190" s="321">
        <v>1</v>
      </c>
      <c r="D190" s="67">
        <v>76500</v>
      </c>
      <c r="E190" s="329" t="e">
        <f t="shared" si="6"/>
        <v>#REF!</v>
      </c>
      <c r="F190" s="329" t="e">
        <f t="shared" si="6"/>
        <v>#REF!</v>
      </c>
      <c r="G190" s="321" t="e">
        <f>+#REF!</f>
        <v>#REF!</v>
      </c>
    </row>
    <row r="191" spans="1:7" ht="15">
      <c r="A191" s="308" t="s">
        <v>114</v>
      </c>
      <c r="B191" s="335" t="str">
        <f t="shared" si="7"/>
        <v>enter L3 yr 3</v>
      </c>
      <c r="C191" s="321">
        <v>1</v>
      </c>
      <c r="D191" s="67">
        <v>76600</v>
      </c>
      <c r="E191" s="329" t="e">
        <f t="shared" si="6"/>
        <v>#REF!</v>
      </c>
      <c r="F191" s="329" t="e">
        <f t="shared" si="6"/>
        <v>#REF!</v>
      </c>
      <c r="G191" s="321" t="e">
        <f>+#REF!</f>
        <v>#REF!</v>
      </c>
    </row>
    <row r="192" spans="1:7" ht="15">
      <c r="A192" s="308" t="s">
        <v>74</v>
      </c>
      <c r="B192" s="335" t="str">
        <f t="shared" si="7"/>
        <v>enter L3 yr 3</v>
      </c>
      <c r="C192" s="321">
        <v>1</v>
      </c>
      <c r="D192" s="67">
        <v>76700</v>
      </c>
      <c r="E192" s="329" t="e">
        <f t="shared" si="6"/>
        <v>#REF!</v>
      </c>
      <c r="F192" s="329" t="e">
        <f t="shared" si="6"/>
        <v>#REF!</v>
      </c>
      <c r="G192" s="321" t="e">
        <f>+#REF!</f>
        <v>#REF!</v>
      </c>
    </row>
    <row r="193" spans="1:7" ht="15">
      <c r="A193" s="308" t="s">
        <v>75</v>
      </c>
      <c r="B193" s="335" t="str">
        <f t="shared" si="7"/>
        <v>enter L3 yr 3</v>
      </c>
      <c r="C193" s="321">
        <v>1</v>
      </c>
      <c r="D193" s="67">
        <v>76900</v>
      </c>
      <c r="E193" s="329" t="e">
        <f t="shared" si="6"/>
        <v>#REF!</v>
      </c>
      <c r="F193" s="329" t="e">
        <f t="shared" si="6"/>
        <v>#REF!</v>
      </c>
      <c r="G193" s="321" t="e">
        <f>+#REF!</f>
        <v>#REF!</v>
      </c>
    </row>
    <row r="194" spans="1:7" ht="15">
      <c r="A194" s="308" t="s">
        <v>76</v>
      </c>
      <c r="B194" s="335" t="str">
        <f t="shared" si="7"/>
        <v>enter L3 yr 3</v>
      </c>
      <c r="C194" s="321">
        <v>1</v>
      </c>
      <c r="D194" s="67">
        <v>77100</v>
      </c>
      <c r="E194" s="329" t="e">
        <f t="shared" si="6"/>
        <v>#REF!</v>
      </c>
      <c r="F194" s="329" t="e">
        <f t="shared" si="6"/>
        <v>#REF!</v>
      </c>
      <c r="G194" s="321" t="e">
        <f>+#REF!</f>
        <v>#REF!</v>
      </c>
    </row>
    <row r="195" spans="1:7" ht="15">
      <c r="A195" s="308" t="s">
        <v>77</v>
      </c>
      <c r="B195" s="335" t="str">
        <f t="shared" si="7"/>
        <v>enter L3 yr 3</v>
      </c>
      <c r="C195" s="321">
        <v>1</v>
      </c>
      <c r="D195" s="67">
        <v>77400</v>
      </c>
      <c r="E195" s="329" t="e">
        <f t="shared" si="6"/>
        <v>#REF!</v>
      </c>
      <c r="F195" s="329" t="e">
        <f t="shared" si="6"/>
        <v>#REF!</v>
      </c>
      <c r="G195" s="321" t="e">
        <f>+#REF!</f>
        <v>#REF!</v>
      </c>
    </row>
    <row r="196" spans="1:7" ht="15">
      <c r="A196" s="308" t="s">
        <v>78</v>
      </c>
      <c r="B196" s="335" t="str">
        <f t="shared" si="7"/>
        <v>enter L3 yr 3</v>
      </c>
      <c r="C196" s="321">
        <v>1</v>
      </c>
      <c r="D196" s="67">
        <v>77500</v>
      </c>
      <c r="E196" s="329" t="e">
        <f t="shared" si="6"/>
        <v>#REF!</v>
      </c>
      <c r="F196" s="329" t="e">
        <f t="shared" si="6"/>
        <v>#REF!</v>
      </c>
      <c r="G196" s="321" t="e">
        <f>+#REF!</f>
        <v>#REF!</v>
      </c>
    </row>
    <row r="197" spans="1:7" ht="15">
      <c r="A197" s="308" t="s">
        <v>79</v>
      </c>
      <c r="B197" s="335" t="str">
        <f t="shared" si="7"/>
        <v>enter L3 yr 3</v>
      </c>
      <c r="C197" s="321">
        <v>1</v>
      </c>
      <c r="D197" s="67">
        <v>77600</v>
      </c>
      <c r="E197" s="329" t="e">
        <f t="shared" si="6"/>
        <v>#REF!</v>
      </c>
      <c r="F197" s="329" t="e">
        <f t="shared" si="6"/>
        <v>#REF!</v>
      </c>
      <c r="G197" s="321" t="e">
        <f>+#REF!</f>
        <v>#REF!</v>
      </c>
    </row>
    <row r="198" spans="1:7" ht="15">
      <c r="A198" s="308" t="s">
        <v>80</v>
      </c>
      <c r="B198" s="335" t="str">
        <f t="shared" si="7"/>
        <v>enter L3 yr 3</v>
      </c>
      <c r="C198" s="321">
        <v>1</v>
      </c>
      <c r="D198" s="67">
        <v>77700</v>
      </c>
      <c r="E198" s="329" t="e">
        <f t="shared" si="6"/>
        <v>#REF!</v>
      </c>
      <c r="F198" s="329" t="e">
        <f t="shared" si="6"/>
        <v>#REF!</v>
      </c>
      <c r="G198" s="321" t="e">
        <f>+#REF!</f>
        <v>#REF!</v>
      </c>
    </row>
    <row r="199" spans="1:7" ht="15">
      <c r="A199" s="308" t="s">
        <v>50</v>
      </c>
      <c r="B199" s="335" t="str">
        <f t="shared" si="7"/>
        <v>enter L3 yr 3</v>
      </c>
      <c r="C199" s="321">
        <v>1</v>
      </c>
      <c r="D199" s="67">
        <v>80100</v>
      </c>
      <c r="E199" s="329" t="e">
        <f t="shared" si="6"/>
        <v>#REF!</v>
      </c>
      <c r="F199" s="329" t="e">
        <f t="shared" si="6"/>
        <v>#REF!</v>
      </c>
      <c r="G199" s="321" t="e">
        <f>+#REF!</f>
        <v>#REF!</v>
      </c>
    </row>
    <row r="200" spans="1:7" ht="15">
      <c r="A200" s="308" t="s">
        <v>51</v>
      </c>
      <c r="B200" s="335" t="str">
        <f t="shared" si="7"/>
        <v>enter L3 yr 3</v>
      </c>
      <c r="C200" s="321">
        <v>1</v>
      </c>
      <c r="D200" s="67">
        <v>81100</v>
      </c>
      <c r="E200" s="329" t="e">
        <f t="shared" si="6"/>
        <v>#REF!</v>
      </c>
      <c r="F200" s="329" t="e">
        <f t="shared" si="6"/>
        <v>#REF!</v>
      </c>
      <c r="G200" s="321" t="e">
        <f>+#REF!</f>
        <v>#REF!</v>
      </c>
    </row>
    <row r="201" spans="1:7" ht="15">
      <c r="A201" s="308" t="s">
        <v>58</v>
      </c>
      <c r="B201" s="335" t="str">
        <f t="shared" si="7"/>
        <v>enter L3 yr 3</v>
      </c>
      <c r="C201" s="321">
        <v>1</v>
      </c>
      <c r="D201" s="67">
        <v>82100</v>
      </c>
      <c r="E201" s="329" t="e">
        <f t="shared" si="6"/>
        <v>#REF!</v>
      </c>
      <c r="F201" s="329" t="e">
        <f t="shared" si="6"/>
        <v>#REF!</v>
      </c>
      <c r="G201" s="321" t="e">
        <f>+#REF!</f>
        <v>#REF!</v>
      </c>
    </row>
    <row r="202" spans="1:7" ht="15">
      <c r="A202" s="308" t="s">
        <v>115</v>
      </c>
      <c r="B202" s="335" t="str">
        <f t="shared" si="7"/>
        <v>enter L3 yr 3</v>
      </c>
      <c r="C202" s="321">
        <v>1</v>
      </c>
      <c r="D202" s="67">
        <v>82200</v>
      </c>
      <c r="E202" s="329" t="e">
        <f t="shared" si="6"/>
        <v>#REF!</v>
      </c>
      <c r="F202" s="329" t="e">
        <f t="shared" si="6"/>
        <v>#REF!</v>
      </c>
      <c r="G202" s="321" t="e">
        <f>+#REF!</f>
        <v>#REF!</v>
      </c>
    </row>
    <row r="203" spans="1:7" ht="15">
      <c r="A203" s="308" t="s">
        <v>366</v>
      </c>
      <c r="B203" s="335" t="str">
        <f t="shared" si="7"/>
        <v>enter L3 yr 3</v>
      </c>
      <c r="C203" s="321">
        <v>1</v>
      </c>
      <c r="D203" s="67">
        <v>90100</v>
      </c>
      <c r="E203" s="329" t="e">
        <f aca="true" t="shared" si="8" ref="E203:F205">+E202</f>
        <v>#REF!</v>
      </c>
      <c r="F203" s="329" t="e">
        <f t="shared" si="8"/>
        <v>#REF!</v>
      </c>
      <c r="G203" s="322" t="e">
        <f>+#REF!</f>
        <v>#REF!</v>
      </c>
    </row>
    <row r="204" spans="1:7" ht="15">
      <c r="A204" s="308" t="s">
        <v>367</v>
      </c>
      <c r="B204" s="335" t="str">
        <f t="shared" si="7"/>
        <v>enter L3 yr 3</v>
      </c>
      <c r="C204" s="321">
        <v>1</v>
      </c>
      <c r="D204" s="67">
        <v>90200</v>
      </c>
      <c r="E204" s="329" t="e">
        <f t="shared" si="8"/>
        <v>#REF!</v>
      </c>
      <c r="F204" s="329" t="e">
        <f t="shared" si="8"/>
        <v>#REF!</v>
      </c>
      <c r="G204" s="322" t="e">
        <f>+#REF!</f>
        <v>#REF!</v>
      </c>
    </row>
    <row r="205" spans="1:8" ht="15">
      <c r="A205" s="309" t="s">
        <v>83</v>
      </c>
      <c r="B205" s="333" t="str">
        <f t="shared" si="7"/>
        <v>enter L3 yr 3</v>
      </c>
      <c r="C205" s="324">
        <v>1</v>
      </c>
      <c r="D205" s="310">
        <v>90300</v>
      </c>
      <c r="E205" s="330" t="e">
        <f t="shared" si="8"/>
        <v>#REF!</v>
      </c>
      <c r="F205" s="330" t="e">
        <f t="shared" si="8"/>
        <v>#REF!</v>
      </c>
      <c r="G205" s="325" t="e">
        <f>+#REF!</f>
        <v>#REF!</v>
      </c>
      <c r="H205" s="318" t="e">
        <f>SUM(G143:G205)</f>
        <v>#REF!</v>
      </c>
    </row>
    <row r="206" spans="1:7" ht="15">
      <c r="A206" s="308" t="s">
        <v>82</v>
      </c>
      <c r="B206" s="331" t="s">
        <v>377</v>
      </c>
      <c r="C206" s="321">
        <v>1</v>
      </c>
      <c r="D206" s="336">
        <v>51000</v>
      </c>
      <c r="E206" s="332" t="e">
        <f>+F205+1</f>
        <v>#REF!</v>
      </c>
      <c r="F206" s="332" t="e">
        <f>+E206+364</f>
        <v>#REF!</v>
      </c>
      <c r="G206" s="320" t="e">
        <f>+#REF!</f>
        <v>#REF!</v>
      </c>
    </row>
    <row r="207" spans="1:7" ht="15">
      <c r="A207" s="308" t="s">
        <v>83</v>
      </c>
      <c r="B207" s="335" t="str">
        <f aca="true" t="shared" si="9" ref="B207:B238">+B206</f>
        <v>enter L3 yr 4</v>
      </c>
      <c r="C207" s="63">
        <v>1</v>
      </c>
      <c r="D207" s="67">
        <v>57000</v>
      </c>
      <c r="E207" s="329" t="e">
        <f aca="true" t="shared" si="10" ref="E207:F270">+E206</f>
        <v>#REF!</v>
      </c>
      <c r="F207" s="329" t="e">
        <f t="shared" si="10"/>
        <v>#REF!</v>
      </c>
      <c r="G207" s="320" t="e">
        <f>+#REF!</f>
        <v>#REF!</v>
      </c>
    </row>
    <row r="208" spans="1:7" ht="15">
      <c r="A208" s="308" t="s">
        <v>84</v>
      </c>
      <c r="B208" s="335" t="str">
        <f t="shared" si="9"/>
        <v>enter L3 yr 4</v>
      </c>
      <c r="C208" s="63">
        <v>1</v>
      </c>
      <c r="D208" s="67">
        <v>59100</v>
      </c>
      <c r="E208" s="329" t="e">
        <f t="shared" si="10"/>
        <v>#REF!</v>
      </c>
      <c r="F208" s="329" t="e">
        <f t="shared" si="10"/>
        <v>#REF!</v>
      </c>
      <c r="G208" s="320" t="e">
        <f>+#REF!</f>
        <v>#REF!</v>
      </c>
    </row>
    <row r="209" spans="1:7" ht="15">
      <c r="A209" s="308" t="s">
        <v>121</v>
      </c>
      <c r="B209" s="335" t="str">
        <f t="shared" si="9"/>
        <v>enter L3 yr 4</v>
      </c>
      <c r="C209" s="63">
        <v>1</v>
      </c>
      <c r="D209" s="67">
        <v>59200</v>
      </c>
      <c r="E209" s="329" t="e">
        <f t="shared" si="10"/>
        <v>#REF!</v>
      </c>
      <c r="F209" s="329" t="e">
        <f t="shared" si="10"/>
        <v>#REF!</v>
      </c>
      <c r="G209" s="320" t="e">
        <f>+#REF!</f>
        <v>#REF!</v>
      </c>
    </row>
    <row r="210" spans="1:7" ht="15">
      <c r="A210" s="308" t="s">
        <v>132</v>
      </c>
      <c r="B210" s="335" t="str">
        <f t="shared" si="9"/>
        <v>enter L3 yr 4</v>
      </c>
      <c r="C210" s="63">
        <v>1</v>
      </c>
      <c r="D210" s="315">
        <v>59198</v>
      </c>
      <c r="E210" s="329" t="e">
        <f t="shared" si="10"/>
        <v>#REF!</v>
      </c>
      <c r="F210" s="329" t="e">
        <f t="shared" si="10"/>
        <v>#REF!</v>
      </c>
      <c r="G210" s="320" t="e">
        <f>+#REF!</f>
        <v>#REF!</v>
      </c>
    </row>
    <row r="211" spans="1:7" ht="15">
      <c r="A211" s="308" t="s">
        <v>85</v>
      </c>
      <c r="B211" s="335" t="str">
        <f t="shared" si="9"/>
        <v>enter L3 yr 4</v>
      </c>
      <c r="C211" s="321">
        <v>1</v>
      </c>
      <c r="D211" s="67">
        <v>61100</v>
      </c>
      <c r="E211" s="329" t="e">
        <f t="shared" si="10"/>
        <v>#REF!</v>
      </c>
      <c r="F211" s="329" t="e">
        <f t="shared" si="10"/>
        <v>#REF!</v>
      </c>
      <c r="G211" s="321" t="e">
        <f>+#REF!</f>
        <v>#REF!</v>
      </c>
    </row>
    <row r="212" spans="1:7" ht="15">
      <c r="A212" s="308" t="s">
        <v>86</v>
      </c>
      <c r="B212" s="335" t="str">
        <f t="shared" si="9"/>
        <v>enter L3 yr 4</v>
      </c>
      <c r="C212" s="321">
        <v>1</v>
      </c>
      <c r="D212" s="67">
        <v>61200</v>
      </c>
      <c r="E212" s="329" t="e">
        <f t="shared" si="10"/>
        <v>#REF!</v>
      </c>
      <c r="F212" s="329" t="e">
        <f t="shared" si="10"/>
        <v>#REF!</v>
      </c>
      <c r="G212" s="321" t="e">
        <f>+#REF!</f>
        <v>#REF!</v>
      </c>
    </row>
    <row r="213" spans="1:7" ht="15">
      <c r="A213" s="308" t="s">
        <v>87</v>
      </c>
      <c r="B213" s="335" t="str">
        <f t="shared" si="9"/>
        <v>enter L3 yr 4</v>
      </c>
      <c r="C213" s="321">
        <v>1</v>
      </c>
      <c r="D213" s="67">
        <v>62100</v>
      </c>
      <c r="E213" s="329" t="e">
        <f t="shared" si="10"/>
        <v>#REF!</v>
      </c>
      <c r="F213" s="329" t="e">
        <f t="shared" si="10"/>
        <v>#REF!</v>
      </c>
      <c r="G213" s="321" t="e">
        <f>+#REF!</f>
        <v>#REF!</v>
      </c>
    </row>
    <row r="214" spans="1:7" ht="15">
      <c r="A214" s="308" t="s">
        <v>88</v>
      </c>
      <c r="B214" s="335" t="str">
        <f t="shared" si="9"/>
        <v>enter L3 yr 4</v>
      </c>
      <c r="C214" s="321">
        <v>1</v>
      </c>
      <c r="D214" s="67">
        <v>62200</v>
      </c>
      <c r="E214" s="329" t="e">
        <f t="shared" si="10"/>
        <v>#REF!</v>
      </c>
      <c r="F214" s="329" t="e">
        <f t="shared" si="10"/>
        <v>#REF!</v>
      </c>
      <c r="G214" s="321" t="e">
        <f>+#REF!</f>
        <v>#REF!</v>
      </c>
    </row>
    <row r="215" spans="1:7" ht="15">
      <c r="A215" s="308" t="s">
        <v>89</v>
      </c>
      <c r="B215" s="335" t="str">
        <f t="shared" si="9"/>
        <v>enter L3 yr 4</v>
      </c>
      <c r="C215" s="321">
        <v>1</v>
      </c>
      <c r="D215" s="67">
        <v>62300</v>
      </c>
      <c r="E215" s="329" t="e">
        <f t="shared" si="10"/>
        <v>#REF!</v>
      </c>
      <c r="F215" s="329" t="e">
        <f t="shared" si="10"/>
        <v>#REF!</v>
      </c>
      <c r="G215" s="321" t="e">
        <f>+#REF!</f>
        <v>#REF!</v>
      </c>
    </row>
    <row r="216" spans="1:7" ht="15">
      <c r="A216" s="308" t="s">
        <v>90</v>
      </c>
      <c r="B216" s="335" t="str">
        <f t="shared" si="9"/>
        <v>enter L3 yr 4</v>
      </c>
      <c r="C216" s="321">
        <v>1</v>
      </c>
      <c r="D216" s="67">
        <v>64100</v>
      </c>
      <c r="E216" s="329" t="e">
        <f t="shared" si="10"/>
        <v>#REF!</v>
      </c>
      <c r="F216" s="329" t="e">
        <f t="shared" si="10"/>
        <v>#REF!</v>
      </c>
      <c r="G216" s="321" t="e">
        <f>+#REF!</f>
        <v>#REF!</v>
      </c>
    </row>
    <row r="217" spans="1:7" ht="15">
      <c r="A217" s="308" t="s">
        <v>91</v>
      </c>
      <c r="B217" s="335" t="str">
        <f t="shared" si="9"/>
        <v>enter L3 yr 4</v>
      </c>
      <c r="C217" s="321">
        <v>1</v>
      </c>
      <c r="D217" s="67">
        <v>65100</v>
      </c>
      <c r="E217" s="329" t="e">
        <f t="shared" si="10"/>
        <v>#REF!</v>
      </c>
      <c r="F217" s="329" t="e">
        <f t="shared" si="10"/>
        <v>#REF!</v>
      </c>
      <c r="G217" s="321" t="e">
        <f>+#REF!</f>
        <v>#REF!</v>
      </c>
    </row>
    <row r="218" spans="1:7" ht="15">
      <c r="A218" s="308" t="s">
        <v>92</v>
      </c>
      <c r="B218" s="335" t="str">
        <f t="shared" si="9"/>
        <v>enter L3 yr 4</v>
      </c>
      <c r="C218" s="321">
        <v>1</v>
      </c>
      <c r="D218" s="67">
        <v>65200</v>
      </c>
      <c r="E218" s="329" t="e">
        <f t="shared" si="10"/>
        <v>#REF!</v>
      </c>
      <c r="F218" s="329" t="e">
        <f t="shared" si="10"/>
        <v>#REF!</v>
      </c>
      <c r="G218" s="321" t="e">
        <f>+#REF!</f>
        <v>#REF!</v>
      </c>
    </row>
    <row r="219" spans="1:7" ht="15">
      <c r="A219" s="308" t="s">
        <v>93</v>
      </c>
      <c r="B219" s="335" t="str">
        <f t="shared" si="9"/>
        <v>enter L3 yr 4</v>
      </c>
      <c r="C219" s="321">
        <v>1</v>
      </c>
      <c r="D219" s="67">
        <v>65800</v>
      </c>
      <c r="E219" s="329" t="e">
        <f t="shared" si="10"/>
        <v>#REF!</v>
      </c>
      <c r="F219" s="329" t="e">
        <f t="shared" si="10"/>
        <v>#REF!</v>
      </c>
      <c r="G219" s="321" t="e">
        <f>+#REF!</f>
        <v>#REF!</v>
      </c>
    </row>
    <row r="220" spans="1:7" ht="15">
      <c r="A220" s="308" t="s">
        <v>61</v>
      </c>
      <c r="B220" s="335" t="str">
        <f t="shared" si="9"/>
        <v>enter L3 yr 4</v>
      </c>
      <c r="C220" s="321">
        <v>1</v>
      </c>
      <c r="D220" s="67">
        <v>65900</v>
      </c>
      <c r="E220" s="329" t="e">
        <f t="shared" si="10"/>
        <v>#REF!</v>
      </c>
      <c r="F220" s="329" t="e">
        <f t="shared" si="10"/>
        <v>#REF!</v>
      </c>
      <c r="G220" s="321" t="e">
        <f>+#REF!</f>
        <v>#REF!</v>
      </c>
    </row>
    <row r="221" spans="1:7" ht="15">
      <c r="A221" s="308" t="s">
        <v>94</v>
      </c>
      <c r="B221" s="335" t="str">
        <f t="shared" si="9"/>
        <v>enter L3 yr 4</v>
      </c>
      <c r="C221" s="321">
        <v>1</v>
      </c>
      <c r="D221" s="67">
        <v>66100</v>
      </c>
      <c r="E221" s="329" t="e">
        <f t="shared" si="10"/>
        <v>#REF!</v>
      </c>
      <c r="F221" s="329" t="e">
        <f t="shared" si="10"/>
        <v>#REF!</v>
      </c>
      <c r="G221" s="321" t="e">
        <f>+#REF!</f>
        <v>#REF!</v>
      </c>
    </row>
    <row r="222" spans="1:7" ht="15">
      <c r="A222" s="308" t="s">
        <v>95</v>
      </c>
      <c r="B222" s="335" t="str">
        <f t="shared" si="9"/>
        <v>enter L3 yr 4</v>
      </c>
      <c r="C222" s="321">
        <v>1</v>
      </c>
      <c r="D222" s="67">
        <v>66200</v>
      </c>
      <c r="E222" s="329" t="e">
        <f t="shared" si="10"/>
        <v>#REF!</v>
      </c>
      <c r="F222" s="329" t="e">
        <f t="shared" si="10"/>
        <v>#REF!</v>
      </c>
      <c r="G222" s="321" t="e">
        <f>+#REF!</f>
        <v>#REF!</v>
      </c>
    </row>
    <row r="223" spans="1:7" ht="15">
      <c r="A223" s="308" t="s">
        <v>96</v>
      </c>
      <c r="B223" s="335" t="str">
        <f t="shared" si="9"/>
        <v>enter L3 yr 4</v>
      </c>
      <c r="C223" s="321">
        <v>1</v>
      </c>
      <c r="D223" s="67">
        <v>66300</v>
      </c>
      <c r="E223" s="329" t="e">
        <f t="shared" si="10"/>
        <v>#REF!</v>
      </c>
      <c r="F223" s="329" t="e">
        <f t="shared" si="10"/>
        <v>#REF!</v>
      </c>
      <c r="G223" s="321" t="e">
        <f>+#REF!</f>
        <v>#REF!</v>
      </c>
    </row>
    <row r="224" spans="1:7" ht="15">
      <c r="A224" s="308" t="s">
        <v>97</v>
      </c>
      <c r="B224" s="335" t="str">
        <f t="shared" si="9"/>
        <v>enter L3 yr 4</v>
      </c>
      <c r="C224" s="321">
        <v>1</v>
      </c>
      <c r="D224" s="67">
        <v>66800</v>
      </c>
      <c r="E224" s="329" t="e">
        <f t="shared" si="10"/>
        <v>#REF!</v>
      </c>
      <c r="F224" s="329" t="e">
        <f t="shared" si="10"/>
        <v>#REF!</v>
      </c>
      <c r="G224" s="321" t="e">
        <f>+#REF!</f>
        <v>#REF!</v>
      </c>
    </row>
    <row r="225" spans="1:7" ht="15">
      <c r="A225" s="308" t="s">
        <v>57</v>
      </c>
      <c r="B225" s="335" t="str">
        <f t="shared" si="9"/>
        <v>enter L3 yr 4</v>
      </c>
      <c r="C225" s="321">
        <v>1</v>
      </c>
      <c r="D225" s="67">
        <v>66900</v>
      </c>
      <c r="E225" s="329" t="e">
        <f t="shared" si="10"/>
        <v>#REF!</v>
      </c>
      <c r="F225" s="329" t="e">
        <f t="shared" si="10"/>
        <v>#REF!</v>
      </c>
      <c r="G225" s="321" t="e">
        <f>+#REF!</f>
        <v>#REF!</v>
      </c>
    </row>
    <row r="226" spans="1:7" ht="15">
      <c r="A226" s="308" t="s">
        <v>48</v>
      </c>
      <c r="B226" s="335" t="str">
        <f t="shared" si="9"/>
        <v>enter L3 yr 4</v>
      </c>
      <c r="C226" s="321">
        <v>1</v>
      </c>
      <c r="D226" s="67">
        <v>67100</v>
      </c>
      <c r="E226" s="329" t="e">
        <f t="shared" si="10"/>
        <v>#REF!</v>
      </c>
      <c r="F226" s="329" t="e">
        <f t="shared" si="10"/>
        <v>#REF!</v>
      </c>
      <c r="G226" s="321" t="e">
        <f>+#REF!</f>
        <v>#REF!</v>
      </c>
    </row>
    <row r="227" spans="1:7" ht="15">
      <c r="A227" s="308" t="s">
        <v>49</v>
      </c>
      <c r="B227" s="335" t="str">
        <f t="shared" si="9"/>
        <v>enter L3 yr 4</v>
      </c>
      <c r="C227" s="321">
        <v>1</v>
      </c>
      <c r="D227" s="67">
        <v>67200</v>
      </c>
      <c r="E227" s="329" t="e">
        <f t="shared" si="10"/>
        <v>#REF!</v>
      </c>
      <c r="F227" s="329" t="e">
        <f t="shared" si="10"/>
        <v>#REF!</v>
      </c>
      <c r="G227" s="327" t="e">
        <f>+#REF!</f>
        <v>#REF!</v>
      </c>
    </row>
    <row r="228" spans="1:7" ht="15">
      <c r="A228" s="308" t="s">
        <v>59</v>
      </c>
      <c r="B228" s="335" t="str">
        <f t="shared" si="9"/>
        <v>enter L3 yr 4</v>
      </c>
      <c r="C228" s="321">
        <v>1</v>
      </c>
      <c r="D228" s="67">
        <v>68100</v>
      </c>
      <c r="E228" s="329" t="e">
        <f t="shared" si="10"/>
        <v>#REF!</v>
      </c>
      <c r="F228" s="329" t="e">
        <f t="shared" si="10"/>
        <v>#REF!</v>
      </c>
      <c r="G228" s="321" t="e">
        <f>+#REF!</f>
        <v>#REF!</v>
      </c>
    </row>
    <row r="229" spans="1:7" ht="15">
      <c r="A229" s="308" t="s">
        <v>98</v>
      </c>
      <c r="B229" s="335" t="str">
        <f t="shared" si="9"/>
        <v>enter L3 yr 4</v>
      </c>
      <c r="C229" s="321">
        <v>1</v>
      </c>
      <c r="D229" s="67">
        <v>68200</v>
      </c>
      <c r="E229" s="329" t="e">
        <f t="shared" si="10"/>
        <v>#REF!</v>
      </c>
      <c r="F229" s="329" t="e">
        <f t="shared" si="10"/>
        <v>#REF!</v>
      </c>
      <c r="G229" s="321" t="e">
        <f>+#REF!</f>
        <v>#REF!</v>
      </c>
    </row>
    <row r="230" spans="1:7" ht="15">
      <c r="A230" s="308" t="s">
        <v>60</v>
      </c>
      <c r="B230" s="335" t="str">
        <f t="shared" si="9"/>
        <v>enter L3 yr 4</v>
      </c>
      <c r="C230" s="321">
        <v>1</v>
      </c>
      <c r="D230" s="67">
        <v>68900</v>
      </c>
      <c r="E230" s="329" t="e">
        <f t="shared" si="10"/>
        <v>#REF!</v>
      </c>
      <c r="F230" s="329" t="e">
        <f t="shared" si="10"/>
        <v>#REF!</v>
      </c>
      <c r="G230" s="321" t="e">
        <f>+#REF!</f>
        <v>#REF!</v>
      </c>
    </row>
    <row r="231" spans="1:7" ht="15">
      <c r="A231" s="308" t="s">
        <v>43</v>
      </c>
      <c r="B231" s="335" t="str">
        <f t="shared" si="9"/>
        <v>enter L3 yr 4</v>
      </c>
      <c r="C231" s="321">
        <v>1</v>
      </c>
      <c r="D231" s="67">
        <v>69100</v>
      </c>
      <c r="E231" s="329" t="e">
        <f t="shared" si="10"/>
        <v>#REF!</v>
      </c>
      <c r="F231" s="329" t="e">
        <f t="shared" si="10"/>
        <v>#REF!</v>
      </c>
      <c r="G231" s="321" t="e">
        <f>+#REF!</f>
        <v>#REF!</v>
      </c>
    </row>
    <row r="232" spans="1:7" ht="15">
      <c r="A232" s="308" t="s">
        <v>99</v>
      </c>
      <c r="B232" s="335" t="str">
        <f t="shared" si="9"/>
        <v>enter L3 yr 4</v>
      </c>
      <c r="C232" s="321">
        <v>1</v>
      </c>
      <c r="D232" s="67">
        <v>69800</v>
      </c>
      <c r="E232" s="329" t="e">
        <f t="shared" si="10"/>
        <v>#REF!</v>
      </c>
      <c r="F232" s="329" t="e">
        <f t="shared" si="10"/>
        <v>#REF!</v>
      </c>
      <c r="G232" s="321" t="e">
        <f>+#REF!</f>
        <v>#REF!</v>
      </c>
    </row>
    <row r="233" spans="1:7" ht="15">
      <c r="A233" s="308" t="s">
        <v>62</v>
      </c>
      <c r="B233" s="335" t="str">
        <f t="shared" si="9"/>
        <v>enter L3 yr 4</v>
      </c>
      <c r="C233" s="321">
        <v>1</v>
      </c>
      <c r="D233" s="67">
        <v>69900</v>
      </c>
      <c r="E233" s="329" t="e">
        <f t="shared" si="10"/>
        <v>#REF!</v>
      </c>
      <c r="F233" s="329" t="e">
        <f t="shared" si="10"/>
        <v>#REF!</v>
      </c>
      <c r="G233" s="321" t="e">
        <f>+#REF!</f>
        <v>#REF!</v>
      </c>
    </row>
    <row r="234" spans="1:7" ht="15">
      <c r="A234" s="308" t="s">
        <v>100</v>
      </c>
      <c r="B234" s="335" t="str">
        <f t="shared" si="9"/>
        <v>enter L3 yr 4</v>
      </c>
      <c r="C234" s="321">
        <v>1</v>
      </c>
      <c r="D234" s="67">
        <v>70100</v>
      </c>
      <c r="E234" s="329" t="e">
        <f t="shared" si="10"/>
        <v>#REF!</v>
      </c>
      <c r="F234" s="329" t="e">
        <f t="shared" si="10"/>
        <v>#REF!</v>
      </c>
      <c r="G234" s="321" t="e">
        <f>+#REF!</f>
        <v>#REF!</v>
      </c>
    </row>
    <row r="235" spans="1:7" ht="15">
      <c r="A235" s="308" t="s">
        <v>101</v>
      </c>
      <c r="B235" s="335" t="str">
        <f t="shared" si="9"/>
        <v>enter L3 yr 4</v>
      </c>
      <c r="C235" s="321">
        <v>1</v>
      </c>
      <c r="D235" s="67">
        <v>70800</v>
      </c>
      <c r="E235" s="329" t="e">
        <f t="shared" si="10"/>
        <v>#REF!</v>
      </c>
      <c r="F235" s="329" t="e">
        <f t="shared" si="10"/>
        <v>#REF!</v>
      </c>
      <c r="G235" s="321" t="e">
        <f>+#REF!</f>
        <v>#REF!</v>
      </c>
    </row>
    <row r="236" spans="1:7" ht="15">
      <c r="A236" s="308" t="s">
        <v>102</v>
      </c>
      <c r="B236" s="335" t="str">
        <f t="shared" si="9"/>
        <v>enter L3 yr 4</v>
      </c>
      <c r="C236" s="321">
        <v>1</v>
      </c>
      <c r="D236" s="67">
        <v>70900</v>
      </c>
      <c r="E236" s="329" t="e">
        <f t="shared" si="10"/>
        <v>#REF!</v>
      </c>
      <c r="F236" s="329" t="e">
        <f t="shared" si="10"/>
        <v>#REF!</v>
      </c>
      <c r="G236" s="321" t="e">
        <f>+#REF!</f>
        <v>#REF!</v>
      </c>
    </row>
    <row r="237" spans="1:7" ht="15">
      <c r="A237" s="308" t="s">
        <v>63</v>
      </c>
      <c r="B237" s="335" t="str">
        <f t="shared" si="9"/>
        <v>enter L3 yr 4</v>
      </c>
      <c r="C237" s="321">
        <v>1</v>
      </c>
      <c r="D237" s="67">
        <v>71100</v>
      </c>
      <c r="E237" s="329" t="e">
        <f t="shared" si="10"/>
        <v>#REF!</v>
      </c>
      <c r="F237" s="329" t="e">
        <f t="shared" si="10"/>
        <v>#REF!</v>
      </c>
      <c r="G237" s="321" t="e">
        <f>+#REF!</f>
        <v>#REF!</v>
      </c>
    </row>
    <row r="238" spans="1:7" ht="15">
      <c r="A238" s="308" t="s">
        <v>103</v>
      </c>
      <c r="B238" s="335" t="str">
        <f t="shared" si="9"/>
        <v>enter L3 yr 4</v>
      </c>
      <c r="C238" s="321">
        <v>1</v>
      </c>
      <c r="D238" s="67">
        <v>71800</v>
      </c>
      <c r="E238" s="329" t="e">
        <f t="shared" si="10"/>
        <v>#REF!</v>
      </c>
      <c r="F238" s="329" t="e">
        <f t="shared" si="10"/>
        <v>#REF!</v>
      </c>
      <c r="G238" s="321" t="e">
        <f>+#REF!</f>
        <v>#REF!</v>
      </c>
    </row>
    <row r="239" spans="1:7" ht="15">
      <c r="A239" s="308" t="s">
        <v>104</v>
      </c>
      <c r="B239" s="335" t="str">
        <f aca="true" t="shared" si="11" ref="B239:B273">+B238</f>
        <v>enter L3 yr 4</v>
      </c>
      <c r="C239" s="321">
        <v>1</v>
      </c>
      <c r="D239" s="67">
        <v>71900</v>
      </c>
      <c r="E239" s="329" t="e">
        <f t="shared" si="10"/>
        <v>#REF!</v>
      </c>
      <c r="F239" s="329" t="e">
        <f t="shared" si="10"/>
        <v>#REF!</v>
      </c>
      <c r="G239" s="321" t="e">
        <f>+#REF!</f>
        <v>#REF!</v>
      </c>
    </row>
    <row r="240" spans="1:7" ht="15">
      <c r="A240" s="308" t="s">
        <v>105</v>
      </c>
      <c r="B240" s="335" t="str">
        <f t="shared" si="11"/>
        <v>enter L3 yr 4</v>
      </c>
      <c r="C240" s="321">
        <v>1</v>
      </c>
      <c r="D240" s="67">
        <v>72100</v>
      </c>
      <c r="E240" s="329" t="e">
        <f t="shared" si="10"/>
        <v>#REF!</v>
      </c>
      <c r="F240" s="329" t="e">
        <f t="shared" si="10"/>
        <v>#REF!</v>
      </c>
      <c r="G240" s="321" t="e">
        <f>+#REF!</f>
        <v>#REF!</v>
      </c>
    </row>
    <row r="241" spans="1:7" ht="15">
      <c r="A241" s="308" t="s">
        <v>64</v>
      </c>
      <c r="B241" s="335" t="str">
        <f t="shared" si="11"/>
        <v>enter L3 yr 4</v>
      </c>
      <c r="C241" s="321">
        <v>1</v>
      </c>
      <c r="D241" s="67">
        <v>72200</v>
      </c>
      <c r="E241" s="329" t="e">
        <f t="shared" si="10"/>
        <v>#REF!</v>
      </c>
      <c r="F241" s="329" t="e">
        <f t="shared" si="10"/>
        <v>#REF!</v>
      </c>
      <c r="G241" s="321" t="e">
        <f>+#REF!</f>
        <v>#REF!</v>
      </c>
    </row>
    <row r="242" spans="1:7" ht="15">
      <c r="A242" s="308" t="s">
        <v>65</v>
      </c>
      <c r="B242" s="335" t="str">
        <f t="shared" si="11"/>
        <v>enter L3 yr 4</v>
      </c>
      <c r="C242" s="321">
        <v>1</v>
      </c>
      <c r="D242" s="67">
        <v>72300</v>
      </c>
      <c r="E242" s="329" t="e">
        <f t="shared" si="10"/>
        <v>#REF!</v>
      </c>
      <c r="F242" s="329" t="e">
        <f t="shared" si="10"/>
        <v>#REF!</v>
      </c>
      <c r="G242" s="321" t="e">
        <f>+#REF!</f>
        <v>#REF!</v>
      </c>
    </row>
    <row r="243" spans="1:7" ht="15">
      <c r="A243" s="308" t="s">
        <v>106</v>
      </c>
      <c r="B243" s="335" t="str">
        <f t="shared" si="11"/>
        <v>enter L3 yr 4</v>
      </c>
      <c r="C243" s="321">
        <v>1</v>
      </c>
      <c r="D243" s="67">
        <v>72400</v>
      </c>
      <c r="E243" s="329" t="e">
        <f t="shared" si="10"/>
        <v>#REF!</v>
      </c>
      <c r="F243" s="329" t="e">
        <f t="shared" si="10"/>
        <v>#REF!</v>
      </c>
      <c r="G243" s="321" t="e">
        <f>+#REF!</f>
        <v>#REF!</v>
      </c>
    </row>
    <row r="244" spans="1:7" ht="15">
      <c r="A244" s="308" t="s">
        <v>66</v>
      </c>
      <c r="B244" s="335" t="str">
        <f t="shared" si="11"/>
        <v>enter L3 yr 4</v>
      </c>
      <c r="C244" s="321">
        <v>1</v>
      </c>
      <c r="D244" s="67">
        <v>72500</v>
      </c>
      <c r="E244" s="329" t="e">
        <f t="shared" si="10"/>
        <v>#REF!</v>
      </c>
      <c r="F244" s="329" t="e">
        <f t="shared" si="10"/>
        <v>#REF!</v>
      </c>
      <c r="G244" s="321" t="e">
        <f>+#REF!</f>
        <v>#REF!</v>
      </c>
    </row>
    <row r="245" spans="1:7" ht="15">
      <c r="A245" s="308" t="s">
        <v>67</v>
      </c>
      <c r="B245" s="335" t="str">
        <f t="shared" si="11"/>
        <v>enter L3 yr 4</v>
      </c>
      <c r="C245" s="321">
        <v>1</v>
      </c>
      <c r="D245" s="67">
        <v>72600</v>
      </c>
      <c r="E245" s="329" t="e">
        <f t="shared" si="10"/>
        <v>#REF!</v>
      </c>
      <c r="F245" s="329" t="e">
        <f t="shared" si="10"/>
        <v>#REF!</v>
      </c>
      <c r="G245" s="321" t="e">
        <f>+#REF!</f>
        <v>#REF!</v>
      </c>
    </row>
    <row r="246" spans="1:7" ht="15">
      <c r="A246" s="308" t="s">
        <v>107</v>
      </c>
      <c r="B246" s="335" t="str">
        <f t="shared" si="11"/>
        <v>enter L3 yr 4</v>
      </c>
      <c r="C246" s="321">
        <v>1</v>
      </c>
      <c r="D246" s="67">
        <v>73100</v>
      </c>
      <c r="E246" s="329" t="e">
        <f t="shared" si="10"/>
        <v>#REF!</v>
      </c>
      <c r="F246" s="329" t="e">
        <f t="shared" si="10"/>
        <v>#REF!</v>
      </c>
      <c r="G246" s="321" t="e">
        <f>+#REF!</f>
        <v>#REF!</v>
      </c>
    </row>
    <row r="247" spans="1:7" ht="15">
      <c r="A247" s="308" t="s">
        <v>68</v>
      </c>
      <c r="B247" s="335" t="str">
        <f t="shared" si="11"/>
        <v>enter L3 yr 4</v>
      </c>
      <c r="C247" s="321">
        <v>1</v>
      </c>
      <c r="D247" s="67">
        <v>73200</v>
      </c>
      <c r="E247" s="329" t="e">
        <f t="shared" si="10"/>
        <v>#REF!</v>
      </c>
      <c r="F247" s="329" t="e">
        <f t="shared" si="10"/>
        <v>#REF!</v>
      </c>
      <c r="G247" s="321" t="e">
        <f>+#REF!</f>
        <v>#REF!</v>
      </c>
    </row>
    <row r="248" spans="1:7" ht="15">
      <c r="A248" s="308" t="s">
        <v>69</v>
      </c>
      <c r="B248" s="335" t="str">
        <f t="shared" si="11"/>
        <v>enter L3 yr 4</v>
      </c>
      <c r="C248" s="321">
        <v>1</v>
      </c>
      <c r="D248" s="67">
        <v>73300</v>
      </c>
      <c r="E248" s="329" t="e">
        <f t="shared" si="10"/>
        <v>#REF!</v>
      </c>
      <c r="F248" s="329" t="e">
        <f t="shared" si="10"/>
        <v>#REF!</v>
      </c>
      <c r="G248" s="321" t="e">
        <f>+#REF!</f>
        <v>#REF!</v>
      </c>
    </row>
    <row r="249" spans="1:7" ht="15">
      <c r="A249" s="308" t="s">
        <v>70</v>
      </c>
      <c r="B249" s="335" t="str">
        <f t="shared" si="11"/>
        <v>enter L3 yr 4</v>
      </c>
      <c r="C249" s="321">
        <v>1</v>
      </c>
      <c r="D249" s="67">
        <v>73400</v>
      </c>
      <c r="E249" s="329" t="e">
        <f t="shared" si="10"/>
        <v>#REF!</v>
      </c>
      <c r="F249" s="329" t="e">
        <f t="shared" si="10"/>
        <v>#REF!</v>
      </c>
      <c r="G249" s="321" t="e">
        <f>+#REF!</f>
        <v>#REF!</v>
      </c>
    </row>
    <row r="250" spans="1:7" ht="15">
      <c r="A250" s="308" t="s">
        <v>108</v>
      </c>
      <c r="B250" s="335" t="str">
        <f t="shared" si="11"/>
        <v>enter L3 yr 4</v>
      </c>
      <c r="C250" s="321">
        <v>1</v>
      </c>
      <c r="D250" s="67">
        <v>73500</v>
      </c>
      <c r="E250" s="329" t="e">
        <f t="shared" si="10"/>
        <v>#REF!</v>
      </c>
      <c r="F250" s="329" t="e">
        <f t="shared" si="10"/>
        <v>#REF!</v>
      </c>
      <c r="G250" s="321" t="e">
        <f>+#REF!</f>
        <v>#REF!</v>
      </c>
    </row>
    <row r="251" spans="1:7" ht="15">
      <c r="A251" s="308" t="s">
        <v>109</v>
      </c>
      <c r="B251" s="335" t="str">
        <f t="shared" si="11"/>
        <v>enter L3 yr 4</v>
      </c>
      <c r="C251" s="321">
        <v>1</v>
      </c>
      <c r="D251" s="67">
        <v>75100</v>
      </c>
      <c r="E251" s="329" t="e">
        <f t="shared" si="10"/>
        <v>#REF!</v>
      </c>
      <c r="F251" s="329" t="e">
        <f t="shared" si="10"/>
        <v>#REF!</v>
      </c>
      <c r="G251" s="321" t="e">
        <f>+#REF!</f>
        <v>#REF!</v>
      </c>
    </row>
    <row r="252" spans="1:7" ht="15">
      <c r="A252" s="308" t="s">
        <v>110</v>
      </c>
      <c r="B252" s="335" t="str">
        <f t="shared" si="11"/>
        <v>enter L3 yr 4</v>
      </c>
      <c r="C252" s="321">
        <v>1</v>
      </c>
      <c r="D252" s="67">
        <v>75200</v>
      </c>
      <c r="E252" s="329" t="e">
        <f t="shared" si="10"/>
        <v>#REF!</v>
      </c>
      <c r="F252" s="329" t="e">
        <f t="shared" si="10"/>
        <v>#REF!</v>
      </c>
      <c r="G252" s="321" t="e">
        <f>+#REF!</f>
        <v>#REF!</v>
      </c>
    </row>
    <row r="253" spans="1:7" ht="15">
      <c r="A253" s="308" t="s">
        <v>111</v>
      </c>
      <c r="B253" s="335" t="str">
        <f t="shared" si="11"/>
        <v>enter L3 yr 4</v>
      </c>
      <c r="C253" s="321">
        <v>1</v>
      </c>
      <c r="D253" s="67">
        <v>75300</v>
      </c>
      <c r="E253" s="329" t="e">
        <f t="shared" si="10"/>
        <v>#REF!</v>
      </c>
      <c r="F253" s="329" t="e">
        <f t="shared" si="10"/>
        <v>#REF!</v>
      </c>
      <c r="G253" s="321" t="e">
        <f>+#REF!</f>
        <v>#REF!</v>
      </c>
    </row>
    <row r="254" spans="1:7" ht="15">
      <c r="A254" s="308" t="s">
        <v>71</v>
      </c>
      <c r="B254" s="335" t="str">
        <f t="shared" si="11"/>
        <v>enter L3 yr 4</v>
      </c>
      <c r="C254" s="321">
        <v>1</v>
      </c>
      <c r="D254" s="67">
        <v>76100</v>
      </c>
      <c r="E254" s="329" t="e">
        <f t="shared" si="10"/>
        <v>#REF!</v>
      </c>
      <c r="F254" s="329" t="e">
        <f t="shared" si="10"/>
        <v>#REF!</v>
      </c>
      <c r="G254" s="321" t="e">
        <f>+#REF!</f>
        <v>#REF!</v>
      </c>
    </row>
    <row r="255" spans="1:7" ht="15">
      <c r="A255" s="308" t="s">
        <v>112</v>
      </c>
      <c r="B255" s="335" t="str">
        <f t="shared" si="11"/>
        <v>enter L3 yr 4</v>
      </c>
      <c r="C255" s="321">
        <v>1</v>
      </c>
      <c r="D255" s="67">
        <v>76200</v>
      </c>
      <c r="E255" s="329" t="e">
        <f t="shared" si="10"/>
        <v>#REF!</v>
      </c>
      <c r="F255" s="329" t="e">
        <f t="shared" si="10"/>
        <v>#REF!</v>
      </c>
      <c r="G255" s="321" t="e">
        <f>+#REF!</f>
        <v>#REF!</v>
      </c>
    </row>
    <row r="256" spans="1:7" ht="15">
      <c r="A256" s="308" t="s">
        <v>113</v>
      </c>
      <c r="B256" s="335" t="str">
        <f t="shared" si="11"/>
        <v>enter L3 yr 4</v>
      </c>
      <c r="C256" s="321">
        <v>1</v>
      </c>
      <c r="D256" s="67">
        <v>76300</v>
      </c>
      <c r="E256" s="329" t="e">
        <f t="shared" si="10"/>
        <v>#REF!</v>
      </c>
      <c r="F256" s="329" t="e">
        <f t="shared" si="10"/>
        <v>#REF!</v>
      </c>
      <c r="G256" s="321" t="e">
        <f>+#REF!</f>
        <v>#REF!</v>
      </c>
    </row>
    <row r="257" spans="1:7" ht="15">
      <c r="A257" s="308" t="s">
        <v>72</v>
      </c>
      <c r="B257" s="335" t="str">
        <f t="shared" si="11"/>
        <v>enter L3 yr 4</v>
      </c>
      <c r="C257" s="321">
        <v>1</v>
      </c>
      <c r="D257" s="67">
        <v>76400</v>
      </c>
      <c r="E257" s="329" t="e">
        <f t="shared" si="10"/>
        <v>#REF!</v>
      </c>
      <c r="F257" s="329" t="e">
        <f t="shared" si="10"/>
        <v>#REF!</v>
      </c>
      <c r="G257" s="321" t="e">
        <f>+#REF!</f>
        <v>#REF!</v>
      </c>
    </row>
    <row r="258" spans="1:7" ht="15">
      <c r="A258" s="308" t="s">
        <v>73</v>
      </c>
      <c r="B258" s="335" t="str">
        <f t="shared" si="11"/>
        <v>enter L3 yr 4</v>
      </c>
      <c r="C258" s="321">
        <v>1</v>
      </c>
      <c r="D258" s="67">
        <v>76500</v>
      </c>
      <c r="E258" s="329" t="e">
        <f t="shared" si="10"/>
        <v>#REF!</v>
      </c>
      <c r="F258" s="329" t="e">
        <f t="shared" si="10"/>
        <v>#REF!</v>
      </c>
      <c r="G258" s="321" t="e">
        <f>+#REF!</f>
        <v>#REF!</v>
      </c>
    </row>
    <row r="259" spans="1:7" ht="15">
      <c r="A259" s="308" t="s">
        <v>114</v>
      </c>
      <c r="B259" s="335" t="str">
        <f t="shared" si="11"/>
        <v>enter L3 yr 4</v>
      </c>
      <c r="C259" s="321">
        <v>1</v>
      </c>
      <c r="D259" s="67">
        <v>76600</v>
      </c>
      <c r="E259" s="329" t="e">
        <f t="shared" si="10"/>
        <v>#REF!</v>
      </c>
      <c r="F259" s="329" t="e">
        <f t="shared" si="10"/>
        <v>#REF!</v>
      </c>
      <c r="G259" s="321" t="e">
        <f>+#REF!</f>
        <v>#REF!</v>
      </c>
    </row>
    <row r="260" spans="1:7" ht="15">
      <c r="A260" s="308" t="s">
        <v>74</v>
      </c>
      <c r="B260" s="335" t="str">
        <f t="shared" si="11"/>
        <v>enter L3 yr 4</v>
      </c>
      <c r="C260" s="321">
        <v>1</v>
      </c>
      <c r="D260" s="67">
        <v>76700</v>
      </c>
      <c r="E260" s="329" t="e">
        <f t="shared" si="10"/>
        <v>#REF!</v>
      </c>
      <c r="F260" s="329" t="e">
        <f t="shared" si="10"/>
        <v>#REF!</v>
      </c>
      <c r="G260" s="321" t="e">
        <f>+#REF!</f>
        <v>#REF!</v>
      </c>
    </row>
    <row r="261" spans="1:7" ht="15">
      <c r="A261" s="308" t="s">
        <v>75</v>
      </c>
      <c r="B261" s="335" t="str">
        <f t="shared" si="11"/>
        <v>enter L3 yr 4</v>
      </c>
      <c r="C261" s="321">
        <v>1</v>
      </c>
      <c r="D261" s="67">
        <v>76900</v>
      </c>
      <c r="E261" s="329" t="e">
        <f t="shared" si="10"/>
        <v>#REF!</v>
      </c>
      <c r="F261" s="329" t="e">
        <f t="shared" si="10"/>
        <v>#REF!</v>
      </c>
      <c r="G261" s="321" t="e">
        <f>+#REF!</f>
        <v>#REF!</v>
      </c>
    </row>
    <row r="262" spans="1:7" ht="15">
      <c r="A262" s="308" t="s">
        <v>76</v>
      </c>
      <c r="B262" s="335" t="str">
        <f t="shared" si="11"/>
        <v>enter L3 yr 4</v>
      </c>
      <c r="C262" s="321">
        <v>1</v>
      </c>
      <c r="D262" s="67">
        <v>77100</v>
      </c>
      <c r="E262" s="329" t="e">
        <f t="shared" si="10"/>
        <v>#REF!</v>
      </c>
      <c r="F262" s="329" t="e">
        <f t="shared" si="10"/>
        <v>#REF!</v>
      </c>
      <c r="G262" s="321" t="e">
        <f>+#REF!</f>
        <v>#REF!</v>
      </c>
    </row>
    <row r="263" spans="1:7" ht="15">
      <c r="A263" s="308" t="s">
        <v>77</v>
      </c>
      <c r="B263" s="335" t="str">
        <f t="shared" si="11"/>
        <v>enter L3 yr 4</v>
      </c>
      <c r="C263" s="321">
        <v>1</v>
      </c>
      <c r="D263" s="67">
        <v>77400</v>
      </c>
      <c r="E263" s="329" t="e">
        <f t="shared" si="10"/>
        <v>#REF!</v>
      </c>
      <c r="F263" s="329" t="e">
        <f t="shared" si="10"/>
        <v>#REF!</v>
      </c>
      <c r="G263" s="321" t="e">
        <f>+#REF!</f>
        <v>#REF!</v>
      </c>
    </row>
    <row r="264" spans="1:7" ht="15">
      <c r="A264" s="308" t="s">
        <v>78</v>
      </c>
      <c r="B264" s="335" t="str">
        <f t="shared" si="11"/>
        <v>enter L3 yr 4</v>
      </c>
      <c r="C264" s="321">
        <v>1</v>
      </c>
      <c r="D264" s="67">
        <v>77500</v>
      </c>
      <c r="E264" s="329" t="e">
        <f t="shared" si="10"/>
        <v>#REF!</v>
      </c>
      <c r="F264" s="329" t="e">
        <f t="shared" si="10"/>
        <v>#REF!</v>
      </c>
      <c r="G264" s="321" t="e">
        <f>+#REF!</f>
        <v>#REF!</v>
      </c>
    </row>
    <row r="265" spans="1:7" ht="15">
      <c r="A265" s="308" t="s">
        <v>79</v>
      </c>
      <c r="B265" s="335" t="str">
        <f t="shared" si="11"/>
        <v>enter L3 yr 4</v>
      </c>
      <c r="C265" s="321">
        <v>1</v>
      </c>
      <c r="D265" s="67">
        <v>77600</v>
      </c>
      <c r="E265" s="329" t="e">
        <f t="shared" si="10"/>
        <v>#REF!</v>
      </c>
      <c r="F265" s="329" t="e">
        <f t="shared" si="10"/>
        <v>#REF!</v>
      </c>
      <c r="G265" s="321" t="e">
        <f>+#REF!</f>
        <v>#REF!</v>
      </c>
    </row>
    <row r="266" spans="1:7" ht="15">
      <c r="A266" s="308" t="s">
        <v>80</v>
      </c>
      <c r="B266" s="335" t="str">
        <f t="shared" si="11"/>
        <v>enter L3 yr 4</v>
      </c>
      <c r="C266" s="321">
        <v>1</v>
      </c>
      <c r="D266" s="67">
        <v>77700</v>
      </c>
      <c r="E266" s="329" t="e">
        <f t="shared" si="10"/>
        <v>#REF!</v>
      </c>
      <c r="F266" s="329" t="e">
        <f t="shared" si="10"/>
        <v>#REF!</v>
      </c>
      <c r="G266" s="321" t="e">
        <f>+#REF!</f>
        <v>#REF!</v>
      </c>
    </row>
    <row r="267" spans="1:7" ht="15">
      <c r="A267" s="308" t="s">
        <v>50</v>
      </c>
      <c r="B267" s="335" t="str">
        <f t="shared" si="11"/>
        <v>enter L3 yr 4</v>
      </c>
      <c r="C267" s="321">
        <v>1</v>
      </c>
      <c r="D267" s="67">
        <v>80100</v>
      </c>
      <c r="E267" s="329" t="e">
        <f t="shared" si="10"/>
        <v>#REF!</v>
      </c>
      <c r="F267" s="329" t="e">
        <f t="shared" si="10"/>
        <v>#REF!</v>
      </c>
      <c r="G267" s="321" t="e">
        <f>+#REF!</f>
        <v>#REF!</v>
      </c>
    </row>
    <row r="268" spans="1:7" ht="15">
      <c r="A268" s="308" t="s">
        <v>51</v>
      </c>
      <c r="B268" s="335" t="str">
        <f t="shared" si="11"/>
        <v>enter L3 yr 4</v>
      </c>
      <c r="C268" s="321">
        <v>1</v>
      </c>
      <c r="D268" s="67">
        <v>81100</v>
      </c>
      <c r="E268" s="329" t="e">
        <f t="shared" si="10"/>
        <v>#REF!</v>
      </c>
      <c r="F268" s="329" t="e">
        <f t="shared" si="10"/>
        <v>#REF!</v>
      </c>
      <c r="G268" s="321" t="e">
        <f>+#REF!</f>
        <v>#REF!</v>
      </c>
    </row>
    <row r="269" spans="1:7" ht="15">
      <c r="A269" s="308" t="s">
        <v>58</v>
      </c>
      <c r="B269" s="335" t="str">
        <f t="shared" si="11"/>
        <v>enter L3 yr 4</v>
      </c>
      <c r="C269" s="321">
        <v>1</v>
      </c>
      <c r="D269" s="67">
        <v>82100</v>
      </c>
      <c r="E269" s="329" t="e">
        <f t="shared" si="10"/>
        <v>#REF!</v>
      </c>
      <c r="F269" s="329" t="e">
        <f t="shared" si="10"/>
        <v>#REF!</v>
      </c>
      <c r="G269" s="321" t="e">
        <f>+#REF!</f>
        <v>#REF!</v>
      </c>
    </row>
    <row r="270" spans="1:7" ht="15">
      <c r="A270" s="308" t="s">
        <v>115</v>
      </c>
      <c r="B270" s="335" t="str">
        <f t="shared" si="11"/>
        <v>enter L3 yr 4</v>
      </c>
      <c r="C270" s="321">
        <v>1</v>
      </c>
      <c r="D270" s="67">
        <v>82200</v>
      </c>
      <c r="E270" s="329" t="e">
        <f t="shared" si="10"/>
        <v>#REF!</v>
      </c>
      <c r="F270" s="329" t="e">
        <f t="shared" si="10"/>
        <v>#REF!</v>
      </c>
      <c r="G270" s="321" t="e">
        <f>+#REF!</f>
        <v>#REF!</v>
      </c>
    </row>
    <row r="271" spans="1:7" ht="15">
      <c r="A271" s="308" t="s">
        <v>366</v>
      </c>
      <c r="B271" s="335" t="str">
        <f t="shared" si="11"/>
        <v>enter L3 yr 4</v>
      </c>
      <c r="C271" s="321">
        <v>1</v>
      </c>
      <c r="D271" s="67">
        <v>90100</v>
      </c>
      <c r="E271" s="329" t="e">
        <f aca="true" t="shared" si="12" ref="E271:F273">+E270</f>
        <v>#REF!</v>
      </c>
      <c r="F271" s="329" t="e">
        <f t="shared" si="12"/>
        <v>#REF!</v>
      </c>
      <c r="G271" s="322" t="e">
        <f>+#REF!</f>
        <v>#REF!</v>
      </c>
    </row>
    <row r="272" spans="1:7" ht="15">
      <c r="A272" s="308" t="s">
        <v>367</v>
      </c>
      <c r="B272" s="335" t="str">
        <f t="shared" si="11"/>
        <v>enter L3 yr 4</v>
      </c>
      <c r="C272" s="321">
        <v>1</v>
      </c>
      <c r="D272" s="67">
        <v>90200</v>
      </c>
      <c r="E272" s="329" t="e">
        <f t="shared" si="12"/>
        <v>#REF!</v>
      </c>
      <c r="F272" s="329" t="e">
        <f t="shared" si="12"/>
        <v>#REF!</v>
      </c>
      <c r="G272" s="322" t="e">
        <f>+#REF!</f>
        <v>#REF!</v>
      </c>
    </row>
    <row r="273" spans="1:8" ht="15">
      <c r="A273" s="309" t="s">
        <v>83</v>
      </c>
      <c r="B273" s="333" t="str">
        <f t="shared" si="11"/>
        <v>enter L3 yr 4</v>
      </c>
      <c r="C273" s="324">
        <v>1</v>
      </c>
      <c r="D273" s="310">
        <v>90300</v>
      </c>
      <c r="E273" s="330" t="e">
        <f t="shared" si="12"/>
        <v>#REF!</v>
      </c>
      <c r="F273" s="330" t="e">
        <f t="shared" si="12"/>
        <v>#REF!</v>
      </c>
      <c r="G273" s="325" t="e">
        <f>+#REF!</f>
        <v>#REF!</v>
      </c>
      <c r="H273" s="318" t="e">
        <f>SUM(G211:G273)</f>
        <v>#REF!</v>
      </c>
    </row>
    <row r="274" spans="1:7" ht="15">
      <c r="A274" s="308" t="s">
        <v>82</v>
      </c>
      <c r="B274" s="331" t="s">
        <v>378</v>
      </c>
      <c r="C274" s="321">
        <v>1</v>
      </c>
      <c r="D274" s="334">
        <v>51000</v>
      </c>
      <c r="E274" s="332" t="e">
        <f>+F273+1</f>
        <v>#REF!</v>
      </c>
      <c r="F274" s="332" t="e">
        <f>+E274+364</f>
        <v>#REF!</v>
      </c>
      <c r="G274" s="320" t="e">
        <f>+#REF!</f>
        <v>#REF!</v>
      </c>
    </row>
    <row r="275" spans="1:7" ht="15">
      <c r="A275" s="308" t="s">
        <v>83</v>
      </c>
      <c r="B275" s="335" t="str">
        <f>+B274</f>
        <v>enter L3 yr 5</v>
      </c>
      <c r="C275" s="63">
        <v>1</v>
      </c>
      <c r="D275" s="67">
        <v>57000</v>
      </c>
      <c r="E275" s="329" t="e">
        <f aca="true" t="shared" si="13" ref="E275:F290">+E274</f>
        <v>#REF!</v>
      </c>
      <c r="F275" s="329" t="e">
        <f t="shared" si="13"/>
        <v>#REF!</v>
      </c>
      <c r="G275" s="320" t="e">
        <f>+#REF!</f>
        <v>#REF!</v>
      </c>
    </row>
    <row r="276" spans="1:7" ht="15">
      <c r="A276" s="308" t="s">
        <v>84</v>
      </c>
      <c r="B276" s="335" t="str">
        <f aca="true" t="shared" si="14" ref="B276:B339">+B275</f>
        <v>enter L3 yr 5</v>
      </c>
      <c r="C276" s="63">
        <v>1</v>
      </c>
      <c r="D276" s="67">
        <v>59100</v>
      </c>
      <c r="E276" s="329" t="e">
        <f t="shared" si="13"/>
        <v>#REF!</v>
      </c>
      <c r="F276" s="329" t="e">
        <f t="shared" si="13"/>
        <v>#REF!</v>
      </c>
      <c r="G276" s="320" t="e">
        <f>+#REF!</f>
        <v>#REF!</v>
      </c>
    </row>
    <row r="277" spans="1:7" ht="15">
      <c r="A277" s="308" t="s">
        <v>121</v>
      </c>
      <c r="B277" s="335" t="str">
        <f t="shared" si="14"/>
        <v>enter L3 yr 5</v>
      </c>
      <c r="C277" s="63">
        <v>1</v>
      </c>
      <c r="D277" s="67">
        <v>59200</v>
      </c>
      <c r="E277" s="329" t="e">
        <f t="shared" si="13"/>
        <v>#REF!</v>
      </c>
      <c r="F277" s="329" t="e">
        <f t="shared" si="13"/>
        <v>#REF!</v>
      </c>
      <c r="G277" s="320" t="e">
        <f>+#REF!</f>
        <v>#REF!</v>
      </c>
    </row>
    <row r="278" spans="1:7" ht="15">
      <c r="A278" s="308" t="s">
        <v>132</v>
      </c>
      <c r="B278" s="335" t="str">
        <f t="shared" si="14"/>
        <v>enter L3 yr 5</v>
      </c>
      <c r="C278" s="63">
        <v>1</v>
      </c>
      <c r="D278" s="315">
        <v>59198</v>
      </c>
      <c r="E278" s="329" t="e">
        <f t="shared" si="13"/>
        <v>#REF!</v>
      </c>
      <c r="F278" s="329" t="e">
        <f t="shared" si="13"/>
        <v>#REF!</v>
      </c>
      <c r="G278" s="320" t="e">
        <f>+#REF!</f>
        <v>#REF!</v>
      </c>
    </row>
    <row r="279" spans="1:7" ht="15">
      <c r="A279" s="308" t="s">
        <v>85</v>
      </c>
      <c r="B279" s="335" t="str">
        <f t="shared" si="14"/>
        <v>enter L3 yr 5</v>
      </c>
      <c r="C279" s="321">
        <v>1</v>
      </c>
      <c r="D279" s="67">
        <v>61100</v>
      </c>
      <c r="E279" s="329" t="e">
        <f t="shared" si="13"/>
        <v>#REF!</v>
      </c>
      <c r="F279" s="329" t="e">
        <f t="shared" si="13"/>
        <v>#REF!</v>
      </c>
      <c r="G279" s="321" t="e">
        <f>+#REF!</f>
        <v>#REF!</v>
      </c>
    </row>
    <row r="280" spans="1:7" ht="15">
      <c r="A280" s="308" t="s">
        <v>86</v>
      </c>
      <c r="B280" s="335" t="str">
        <f t="shared" si="14"/>
        <v>enter L3 yr 5</v>
      </c>
      <c r="C280" s="321">
        <v>1</v>
      </c>
      <c r="D280" s="67">
        <v>61200</v>
      </c>
      <c r="E280" s="329" t="e">
        <f t="shared" si="13"/>
        <v>#REF!</v>
      </c>
      <c r="F280" s="329" t="e">
        <f t="shared" si="13"/>
        <v>#REF!</v>
      </c>
      <c r="G280" s="321" t="e">
        <f>+#REF!</f>
        <v>#REF!</v>
      </c>
    </row>
    <row r="281" spans="1:7" ht="15">
      <c r="A281" s="308" t="s">
        <v>87</v>
      </c>
      <c r="B281" s="335" t="str">
        <f t="shared" si="14"/>
        <v>enter L3 yr 5</v>
      </c>
      <c r="C281" s="321">
        <v>1</v>
      </c>
      <c r="D281" s="67">
        <v>62100</v>
      </c>
      <c r="E281" s="329" t="e">
        <f t="shared" si="13"/>
        <v>#REF!</v>
      </c>
      <c r="F281" s="329" t="e">
        <f t="shared" si="13"/>
        <v>#REF!</v>
      </c>
      <c r="G281" s="321" t="e">
        <f>+#REF!</f>
        <v>#REF!</v>
      </c>
    </row>
    <row r="282" spans="1:7" ht="15">
      <c r="A282" s="308" t="s">
        <v>88</v>
      </c>
      <c r="B282" s="335" t="str">
        <f t="shared" si="14"/>
        <v>enter L3 yr 5</v>
      </c>
      <c r="C282" s="321">
        <v>1</v>
      </c>
      <c r="D282" s="67">
        <v>62200</v>
      </c>
      <c r="E282" s="329" t="e">
        <f t="shared" si="13"/>
        <v>#REF!</v>
      </c>
      <c r="F282" s="329" t="e">
        <f t="shared" si="13"/>
        <v>#REF!</v>
      </c>
      <c r="G282" s="321" t="e">
        <f>+#REF!</f>
        <v>#REF!</v>
      </c>
    </row>
    <row r="283" spans="1:7" ht="15">
      <c r="A283" s="308" t="s">
        <v>89</v>
      </c>
      <c r="B283" s="335" t="str">
        <f t="shared" si="14"/>
        <v>enter L3 yr 5</v>
      </c>
      <c r="C283" s="321">
        <v>1</v>
      </c>
      <c r="D283" s="67">
        <v>62300</v>
      </c>
      <c r="E283" s="329" t="e">
        <f t="shared" si="13"/>
        <v>#REF!</v>
      </c>
      <c r="F283" s="329" t="e">
        <f t="shared" si="13"/>
        <v>#REF!</v>
      </c>
      <c r="G283" s="321" t="e">
        <f>+#REF!</f>
        <v>#REF!</v>
      </c>
    </row>
    <row r="284" spans="1:7" ht="15">
      <c r="A284" s="308" t="s">
        <v>90</v>
      </c>
      <c r="B284" s="335" t="str">
        <f t="shared" si="14"/>
        <v>enter L3 yr 5</v>
      </c>
      <c r="C284" s="321">
        <v>1</v>
      </c>
      <c r="D284" s="67">
        <v>64100</v>
      </c>
      <c r="E284" s="329" t="e">
        <f t="shared" si="13"/>
        <v>#REF!</v>
      </c>
      <c r="F284" s="329" t="e">
        <f t="shared" si="13"/>
        <v>#REF!</v>
      </c>
      <c r="G284" s="321" t="e">
        <f>+#REF!</f>
        <v>#REF!</v>
      </c>
    </row>
    <row r="285" spans="1:7" ht="15">
      <c r="A285" s="308" t="s">
        <v>91</v>
      </c>
      <c r="B285" s="335" t="str">
        <f t="shared" si="14"/>
        <v>enter L3 yr 5</v>
      </c>
      <c r="C285" s="321">
        <v>1</v>
      </c>
      <c r="D285" s="67">
        <v>65100</v>
      </c>
      <c r="E285" s="329" t="e">
        <f t="shared" si="13"/>
        <v>#REF!</v>
      </c>
      <c r="F285" s="329" t="e">
        <f t="shared" si="13"/>
        <v>#REF!</v>
      </c>
      <c r="G285" s="321" t="e">
        <f>+#REF!</f>
        <v>#REF!</v>
      </c>
    </row>
    <row r="286" spans="1:7" ht="15">
      <c r="A286" s="308" t="s">
        <v>92</v>
      </c>
      <c r="B286" s="335" t="str">
        <f t="shared" si="14"/>
        <v>enter L3 yr 5</v>
      </c>
      <c r="C286" s="321">
        <v>1</v>
      </c>
      <c r="D286" s="67">
        <v>65200</v>
      </c>
      <c r="E286" s="329" t="e">
        <f t="shared" si="13"/>
        <v>#REF!</v>
      </c>
      <c r="F286" s="329" t="e">
        <f t="shared" si="13"/>
        <v>#REF!</v>
      </c>
      <c r="G286" s="321" t="e">
        <f>+#REF!</f>
        <v>#REF!</v>
      </c>
    </row>
    <row r="287" spans="1:7" ht="15">
      <c r="A287" s="308" t="s">
        <v>93</v>
      </c>
      <c r="B287" s="335" t="str">
        <f t="shared" si="14"/>
        <v>enter L3 yr 5</v>
      </c>
      <c r="C287" s="321">
        <v>1</v>
      </c>
      <c r="D287" s="67">
        <v>65800</v>
      </c>
      <c r="E287" s="329" t="e">
        <f t="shared" si="13"/>
        <v>#REF!</v>
      </c>
      <c r="F287" s="329" t="e">
        <f t="shared" si="13"/>
        <v>#REF!</v>
      </c>
      <c r="G287" s="321" t="e">
        <f>+#REF!</f>
        <v>#REF!</v>
      </c>
    </row>
    <row r="288" spans="1:7" ht="15">
      <c r="A288" s="308" t="s">
        <v>61</v>
      </c>
      <c r="B288" s="335" t="str">
        <f t="shared" si="14"/>
        <v>enter L3 yr 5</v>
      </c>
      <c r="C288" s="321">
        <v>1</v>
      </c>
      <c r="D288" s="67">
        <v>65900</v>
      </c>
      <c r="E288" s="329" t="e">
        <f t="shared" si="13"/>
        <v>#REF!</v>
      </c>
      <c r="F288" s="329" t="e">
        <f t="shared" si="13"/>
        <v>#REF!</v>
      </c>
      <c r="G288" s="321" t="e">
        <f>+#REF!</f>
        <v>#REF!</v>
      </c>
    </row>
    <row r="289" spans="1:7" ht="15">
      <c r="A289" s="308" t="s">
        <v>94</v>
      </c>
      <c r="B289" s="335" t="str">
        <f t="shared" si="14"/>
        <v>enter L3 yr 5</v>
      </c>
      <c r="C289" s="321">
        <v>1</v>
      </c>
      <c r="D289" s="67">
        <v>66100</v>
      </c>
      <c r="E289" s="329" t="e">
        <f t="shared" si="13"/>
        <v>#REF!</v>
      </c>
      <c r="F289" s="329" t="e">
        <f t="shared" si="13"/>
        <v>#REF!</v>
      </c>
      <c r="G289" s="321" t="e">
        <f>+#REF!</f>
        <v>#REF!</v>
      </c>
    </row>
    <row r="290" spans="1:7" ht="15">
      <c r="A290" s="308" t="s">
        <v>95</v>
      </c>
      <c r="B290" s="335" t="str">
        <f t="shared" si="14"/>
        <v>enter L3 yr 5</v>
      </c>
      <c r="C290" s="321">
        <v>1</v>
      </c>
      <c r="D290" s="67">
        <v>66200</v>
      </c>
      <c r="E290" s="329" t="e">
        <f t="shared" si="13"/>
        <v>#REF!</v>
      </c>
      <c r="F290" s="329" t="e">
        <f t="shared" si="13"/>
        <v>#REF!</v>
      </c>
      <c r="G290" s="321" t="e">
        <f>+#REF!</f>
        <v>#REF!</v>
      </c>
    </row>
    <row r="291" spans="1:7" ht="15">
      <c r="A291" s="308" t="s">
        <v>96</v>
      </c>
      <c r="B291" s="335" t="str">
        <f t="shared" si="14"/>
        <v>enter L3 yr 5</v>
      </c>
      <c r="C291" s="321">
        <v>1</v>
      </c>
      <c r="D291" s="67">
        <v>66300</v>
      </c>
      <c r="E291" s="329" t="e">
        <f aca="true" t="shared" si="15" ref="E291:F341">+E290</f>
        <v>#REF!</v>
      </c>
      <c r="F291" s="329" t="e">
        <f t="shared" si="15"/>
        <v>#REF!</v>
      </c>
      <c r="G291" s="321" t="e">
        <f>+#REF!</f>
        <v>#REF!</v>
      </c>
    </row>
    <row r="292" spans="1:7" ht="15">
      <c r="A292" s="308" t="s">
        <v>97</v>
      </c>
      <c r="B292" s="335" t="str">
        <f t="shared" si="14"/>
        <v>enter L3 yr 5</v>
      </c>
      <c r="C292" s="321">
        <v>1</v>
      </c>
      <c r="D292" s="67">
        <v>66800</v>
      </c>
      <c r="E292" s="329" t="e">
        <f t="shared" si="15"/>
        <v>#REF!</v>
      </c>
      <c r="F292" s="329" t="e">
        <f t="shared" si="15"/>
        <v>#REF!</v>
      </c>
      <c r="G292" s="321" t="e">
        <f>+#REF!</f>
        <v>#REF!</v>
      </c>
    </row>
    <row r="293" spans="1:7" ht="15">
      <c r="A293" s="308" t="s">
        <v>57</v>
      </c>
      <c r="B293" s="335" t="str">
        <f t="shared" si="14"/>
        <v>enter L3 yr 5</v>
      </c>
      <c r="C293" s="321">
        <v>1</v>
      </c>
      <c r="D293" s="67">
        <v>66900</v>
      </c>
      <c r="E293" s="329" t="e">
        <f t="shared" si="15"/>
        <v>#REF!</v>
      </c>
      <c r="F293" s="329" t="e">
        <f t="shared" si="15"/>
        <v>#REF!</v>
      </c>
      <c r="G293" s="321" t="e">
        <f>+#REF!</f>
        <v>#REF!</v>
      </c>
    </row>
    <row r="294" spans="1:7" ht="15">
      <c r="A294" s="308" t="s">
        <v>48</v>
      </c>
      <c r="B294" s="335" t="str">
        <f t="shared" si="14"/>
        <v>enter L3 yr 5</v>
      </c>
      <c r="C294" s="321">
        <v>1</v>
      </c>
      <c r="D294" s="67">
        <v>67100</v>
      </c>
      <c r="E294" s="329" t="e">
        <f t="shared" si="15"/>
        <v>#REF!</v>
      </c>
      <c r="F294" s="329" t="e">
        <f t="shared" si="15"/>
        <v>#REF!</v>
      </c>
      <c r="G294" s="321" t="e">
        <f>+#REF!</f>
        <v>#REF!</v>
      </c>
    </row>
    <row r="295" spans="1:7" ht="15">
      <c r="A295" s="308" t="s">
        <v>49</v>
      </c>
      <c r="B295" s="335" t="str">
        <f t="shared" si="14"/>
        <v>enter L3 yr 5</v>
      </c>
      <c r="C295" s="321">
        <v>1</v>
      </c>
      <c r="D295" s="67">
        <v>67200</v>
      </c>
      <c r="E295" s="329" t="e">
        <f t="shared" si="15"/>
        <v>#REF!</v>
      </c>
      <c r="F295" s="329" t="e">
        <f t="shared" si="15"/>
        <v>#REF!</v>
      </c>
      <c r="G295" s="327" t="e">
        <f>+#REF!</f>
        <v>#REF!</v>
      </c>
    </row>
    <row r="296" spans="1:7" ht="15">
      <c r="A296" s="308" t="s">
        <v>59</v>
      </c>
      <c r="B296" s="335" t="str">
        <f t="shared" si="14"/>
        <v>enter L3 yr 5</v>
      </c>
      <c r="C296" s="321">
        <v>1</v>
      </c>
      <c r="D296" s="67">
        <v>68100</v>
      </c>
      <c r="E296" s="329" t="e">
        <f t="shared" si="15"/>
        <v>#REF!</v>
      </c>
      <c r="F296" s="329" t="e">
        <f t="shared" si="15"/>
        <v>#REF!</v>
      </c>
      <c r="G296" s="321" t="e">
        <f>+#REF!</f>
        <v>#REF!</v>
      </c>
    </row>
    <row r="297" spans="1:7" ht="15">
      <c r="A297" s="308" t="s">
        <v>98</v>
      </c>
      <c r="B297" s="335" t="str">
        <f t="shared" si="14"/>
        <v>enter L3 yr 5</v>
      </c>
      <c r="C297" s="321">
        <v>1</v>
      </c>
      <c r="D297" s="67">
        <v>68200</v>
      </c>
      <c r="E297" s="329" t="e">
        <f t="shared" si="15"/>
        <v>#REF!</v>
      </c>
      <c r="F297" s="329" t="e">
        <f t="shared" si="15"/>
        <v>#REF!</v>
      </c>
      <c r="G297" s="321" t="e">
        <f>+#REF!</f>
        <v>#REF!</v>
      </c>
    </row>
    <row r="298" spans="1:7" ht="15">
      <c r="A298" s="308" t="s">
        <v>60</v>
      </c>
      <c r="B298" s="335" t="str">
        <f t="shared" si="14"/>
        <v>enter L3 yr 5</v>
      </c>
      <c r="C298" s="321">
        <v>1</v>
      </c>
      <c r="D298" s="67">
        <v>68900</v>
      </c>
      <c r="E298" s="329" t="e">
        <f t="shared" si="15"/>
        <v>#REF!</v>
      </c>
      <c r="F298" s="329" t="e">
        <f t="shared" si="15"/>
        <v>#REF!</v>
      </c>
      <c r="G298" s="321" t="e">
        <f>+#REF!</f>
        <v>#REF!</v>
      </c>
    </row>
    <row r="299" spans="1:7" ht="15">
      <c r="A299" s="308" t="s">
        <v>43</v>
      </c>
      <c r="B299" s="335" t="str">
        <f t="shared" si="14"/>
        <v>enter L3 yr 5</v>
      </c>
      <c r="C299" s="321">
        <v>1</v>
      </c>
      <c r="D299" s="67">
        <v>69100</v>
      </c>
      <c r="E299" s="329" t="e">
        <f t="shared" si="15"/>
        <v>#REF!</v>
      </c>
      <c r="F299" s="329" t="e">
        <f t="shared" si="15"/>
        <v>#REF!</v>
      </c>
      <c r="G299" s="321" t="e">
        <f>+#REF!</f>
        <v>#REF!</v>
      </c>
    </row>
    <row r="300" spans="1:7" ht="15">
      <c r="A300" s="308" t="s">
        <v>99</v>
      </c>
      <c r="B300" s="335" t="str">
        <f t="shared" si="14"/>
        <v>enter L3 yr 5</v>
      </c>
      <c r="C300" s="321">
        <v>1</v>
      </c>
      <c r="D300" s="67">
        <v>69800</v>
      </c>
      <c r="E300" s="329" t="e">
        <f t="shared" si="15"/>
        <v>#REF!</v>
      </c>
      <c r="F300" s="329" t="e">
        <f t="shared" si="15"/>
        <v>#REF!</v>
      </c>
      <c r="G300" s="321" t="e">
        <f>+#REF!</f>
        <v>#REF!</v>
      </c>
    </row>
    <row r="301" spans="1:7" ht="15">
      <c r="A301" s="308" t="s">
        <v>62</v>
      </c>
      <c r="B301" s="335" t="str">
        <f t="shared" si="14"/>
        <v>enter L3 yr 5</v>
      </c>
      <c r="C301" s="321">
        <v>1</v>
      </c>
      <c r="D301" s="67">
        <v>69900</v>
      </c>
      <c r="E301" s="329" t="e">
        <f t="shared" si="15"/>
        <v>#REF!</v>
      </c>
      <c r="F301" s="329" t="e">
        <f t="shared" si="15"/>
        <v>#REF!</v>
      </c>
      <c r="G301" s="321" t="e">
        <f>+#REF!</f>
        <v>#REF!</v>
      </c>
    </row>
    <row r="302" spans="1:7" ht="15">
      <c r="A302" s="308" t="s">
        <v>100</v>
      </c>
      <c r="B302" s="335" t="str">
        <f t="shared" si="14"/>
        <v>enter L3 yr 5</v>
      </c>
      <c r="C302" s="321">
        <v>1</v>
      </c>
      <c r="D302" s="67">
        <v>70100</v>
      </c>
      <c r="E302" s="329" t="e">
        <f t="shared" si="15"/>
        <v>#REF!</v>
      </c>
      <c r="F302" s="329" t="e">
        <f t="shared" si="15"/>
        <v>#REF!</v>
      </c>
      <c r="G302" s="321" t="e">
        <f>+#REF!</f>
        <v>#REF!</v>
      </c>
    </row>
    <row r="303" spans="1:7" ht="15">
      <c r="A303" s="308" t="s">
        <v>101</v>
      </c>
      <c r="B303" s="335" t="str">
        <f t="shared" si="14"/>
        <v>enter L3 yr 5</v>
      </c>
      <c r="C303" s="321">
        <v>1</v>
      </c>
      <c r="D303" s="67">
        <v>70800</v>
      </c>
      <c r="E303" s="329" t="e">
        <f t="shared" si="15"/>
        <v>#REF!</v>
      </c>
      <c r="F303" s="329" t="e">
        <f t="shared" si="15"/>
        <v>#REF!</v>
      </c>
      <c r="G303" s="321" t="e">
        <f>+#REF!</f>
        <v>#REF!</v>
      </c>
    </row>
    <row r="304" spans="1:7" ht="15">
      <c r="A304" s="308" t="s">
        <v>102</v>
      </c>
      <c r="B304" s="335" t="str">
        <f t="shared" si="14"/>
        <v>enter L3 yr 5</v>
      </c>
      <c r="C304" s="321">
        <v>1</v>
      </c>
      <c r="D304" s="67">
        <v>70900</v>
      </c>
      <c r="E304" s="329" t="e">
        <f t="shared" si="15"/>
        <v>#REF!</v>
      </c>
      <c r="F304" s="329" t="e">
        <f t="shared" si="15"/>
        <v>#REF!</v>
      </c>
      <c r="G304" s="321" t="e">
        <f>+#REF!</f>
        <v>#REF!</v>
      </c>
    </row>
    <row r="305" spans="1:7" ht="15">
      <c r="A305" s="308" t="s">
        <v>63</v>
      </c>
      <c r="B305" s="335" t="str">
        <f t="shared" si="14"/>
        <v>enter L3 yr 5</v>
      </c>
      <c r="C305" s="321">
        <v>1</v>
      </c>
      <c r="D305" s="67">
        <v>71100</v>
      </c>
      <c r="E305" s="329" t="e">
        <f t="shared" si="15"/>
        <v>#REF!</v>
      </c>
      <c r="F305" s="329" t="e">
        <f t="shared" si="15"/>
        <v>#REF!</v>
      </c>
      <c r="G305" s="321" t="e">
        <f>+#REF!</f>
        <v>#REF!</v>
      </c>
    </row>
    <row r="306" spans="1:7" ht="15">
      <c r="A306" s="308" t="s">
        <v>103</v>
      </c>
      <c r="B306" s="335" t="str">
        <f t="shared" si="14"/>
        <v>enter L3 yr 5</v>
      </c>
      <c r="C306" s="321">
        <v>1</v>
      </c>
      <c r="D306" s="67">
        <v>71800</v>
      </c>
      <c r="E306" s="329" t="e">
        <f t="shared" si="15"/>
        <v>#REF!</v>
      </c>
      <c r="F306" s="329" t="e">
        <f t="shared" si="15"/>
        <v>#REF!</v>
      </c>
      <c r="G306" s="321" t="e">
        <f>+#REF!</f>
        <v>#REF!</v>
      </c>
    </row>
    <row r="307" spans="1:7" ht="15">
      <c r="A307" s="308" t="s">
        <v>104</v>
      </c>
      <c r="B307" s="335" t="str">
        <f t="shared" si="14"/>
        <v>enter L3 yr 5</v>
      </c>
      <c r="C307" s="321">
        <v>1</v>
      </c>
      <c r="D307" s="67">
        <v>71900</v>
      </c>
      <c r="E307" s="329" t="e">
        <f t="shared" si="15"/>
        <v>#REF!</v>
      </c>
      <c r="F307" s="329" t="e">
        <f t="shared" si="15"/>
        <v>#REF!</v>
      </c>
      <c r="G307" s="321" t="e">
        <f>+#REF!</f>
        <v>#REF!</v>
      </c>
    </row>
    <row r="308" spans="1:7" ht="15">
      <c r="A308" s="308" t="s">
        <v>105</v>
      </c>
      <c r="B308" s="335" t="str">
        <f t="shared" si="14"/>
        <v>enter L3 yr 5</v>
      </c>
      <c r="C308" s="321">
        <v>1</v>
      </c>
      <c r="D308" s="67">
        <v>72100</v>
      </c>
      <c r="E308" s="329" t="e">
        <f t="shared" si="15"/>
        <v>#REF!</v>
      </c>
      <c r="F308" s="329" t="e">
        <f t="shared" si="15"/>
        <v>#REF!</v>
      </c>
      <c r="G308" s="321" t="e">
        <f>+#REF!</f>
        <v>#REF!</v>
      </c>
    </row>
    <row r="309" spans="1:7" ht="15">
      <c r="A309" s="308" t="s">
        <v>64</v>
      </c>
      <c r="B309" s="335" t="str">
        <f t="shared" si="14"/>
        <v>enter L3 yr 5</v>
      </c>
      <c r="C309" s="321">
        <v>1</v>
      </c>
      <c r="D309" s="67">
        <v>72200</v>
      </c>
      <c r="E309" s="329" t="e">
        <f t="shared" si="15"/>
        <v>#REF!</v>
      </c>
      <c r="F309" s="329" t="e">
        <f t="shared" si="15"/>
        <v>#REF!</v>
      </c>
      <c r="G309" s="321" t="e">
        <f>+#REF!</f>
        <v>#REF!</v>
      </c>
    </row>
    <row r="310" spans="1:7" ht="15">
      <c r="A310" s="308" t="s">
        <v>65</v>
      </c>
      <c r="B310" s="335" t="str">
        <f t="shared" si="14"/>
        <v>enter L3 yr 5</v>
      </c>
      <c r="C310" s="321">
        <v>1</v>
      </c>
      <c r="D310" s="67">
        <v>72300</v>
      </c>
      <c r="E310" s="329" t="e">
        <f t="shared" si="15"/>
        <v>#REF!</v>
      </c>
      <c r="F310" s="329" t="e">
        <f t="shared" si="15"/>
        <v>#REF!</v>
      </c>
      <c r="G310" s="321" t="e">
        <f>+#REF!</f>
        <v>#REF!</v>
      </c>
    </row>
    <row r="311" spans="1:7" ht="15">
      <c r="A311" s="308" t="s">
        <v>106</v>
      </c>
      <c r="B311" s="335" t="str">
        <f t="shared" si="14"/>
        <v>enter L3 yr 5</v>
      </c>
      <c r="C311" s="321">
        <v>1</v>
      </c>
      <c r="D311" s="67">
        <v>72400</v>
      </c>
      <c r="E311" s="329" t="e">
        <f t="shared" si="15"/>
        <v>#REF!</v>
      </c>
      <c r="F311" s="329" t="e">
        <f t="shared" si="15"/>
        <v>#REF!</v>
      </c>
      <c r="G311" s="321" t="e">
        <f>+#REF!</f>
        <v>#REF!</v>
      </c>
    </row>
    <row r="312" spans="1:7" ht="15">
      <c r="A312" s="308" t="s">
        <v>66</v>
      </c>
      <c r="B312" s="335" t="str">
        <f t="shared" si="14"/>
        <v>enter L3 yr 5</v>
      </c>
      <c r="C312" s="321">
        <v>1</v>
      </c>
      <c r="D312" s="67">
        <v>72500</v>
      </c>
      <c r="E312" s="329" t="e">
        <f t="shared" si="15"/>
        <v>#REF!</v>
      </c>
      <c r="F312" s="329" t="e">
        <f t="shared" si="15"/>
        <v>#REF!</v>
      </c>
      <c r="G312" s="321" t="e">
        <f>+#REF!</f>
        <v>#REF!</v>
      </c>
    </row>
    <row r="313" spans="1:7" ht="15">
      <c r="A313" s="308" t="s">
        <v>67</v>
      </c>
      <c r="B313" s="335" t="str">
        <f t="shared" si="14"/>
        <v>enter L3 yr 5</v>
      </c>
      <c r="C313" s="321">
        <v>1</v>
      </c>
      <c r="D313" s="67">
        <v>72600</v>
      </c>
      <c r="E313" s="329" t="e">
        <f t="shared" si="15"/>
        <v>#REF!</v>
      </c>
      <c r="F313" s="329" t="e">
        <f t="shared" si="15"/>
        <v>#REF!</v>
      </c>
      <c r="G313" s="321" t="e">
        <f>+#REF!</f>
        <v>#REF!</v>
      </c>
    </row>
    <row r="314" spans="1:7" ht="15">
      <c r="A314" s="308" t="s">
        <v>107</v>
      </c>
      <c r="B314" s="335" t="str">
        <f t="shared" si="14"/>
        <v>enter L3 yr 5</v>
      </c>
      <c r="C314" s="321">
        <v>1</v>
      </c>
      <c r="D314" s="67">
        <v>73100</v>
      </c>
      <c r="E314" s="329" t="e">
        <f t="shared" si="15"/>
        <v>#REF!</v>
      </c>
      <c r="F314" s="329" t="e">
        <f t="shared" si="15"/>
        <v>#REF!</v>
      </c>
      <c r="G314" s="321" t="e">
        <f>+#REF!</f>
        <v>#REF!</v>
      </c>
    </row>
    <row r="315" spans="1:7" ht="15">
      <c r="A315" s="308" t="s">
        <v>68</v>
      </c>
      <c r="B315" s="335" t="str">
        <f t="shared" si="14"/>
        <v>enter L3 yr 5</v>
      </c>
      <c r="C315" s="321">
        <v>1</v>
      </c>
      <c r="D315" s="67">
        <v>73200</v>
      </c>
      <c r="E315" s="329" t="e">
        <f t="shared" si="15"/>
        <v>#REF!</v>
      </c>
      <c r="F315" s="329" t="e">
        <f t="shared" si="15"/>
        <v>#REF!</v>
      </c>
      <c r="G315" s="321" t="e">
        <f>+#REF!</f>
        <v>#REF!</v>
      </c>
    </row>
    <row r="316" spans="1:7" ht="15">
      <c r="A316" s="308" t="s">
        <v>69</v>
      </c>
      <c r="B316" s="335" t="str">
        <f t="shared" si="14"/>
        <v>enter L3 yr 5</v>
      </c>
      <c r="C316" s="321">
        <v>1</v>
      </c>
      <c r="D316" s="67">
        <v>73300</v>
      </c>
      <c r="E316" s="329" t="e">
        <f t="shared" si="15"/>
        <v>#REF!</v>
      </c>
      <c r="F316" s="329" t="e">
        <f t="shared" si="15"/>
        <v>#REF!</v>
      </c>
      <c r="G316" s="321" t="e">
        <f>+#REF!</f>
        <v>#REF!</v>
      </c>
    </row>
    <row r="317" spans="1:7" ht="15">
      <c r="A317" s="308" t="s">
        <v>70</v>
      </c>
      <c r="B317" s="335" t="str">
        <f t="shared" si="14"/>
        <v>enter L3 yr 5</v>
      </c>
      <c r="C317" s="321">
        <v>1</v>
      </c>
      <c r="D317" s="67">
        <v>73400</v>
      </c>
      <c r="E317" s="329" t="e">
        <f t="shared" si="15"/>
        <v>#REF!</v>
      </c>
      <c r="F317" s="329" t="e">
        <f t="shared" si="15"/>
        <v>#REF!</v>
      </c>
      <c r="G317" s="321" t="e">
        <f>+#REF!</f>
        <v>#REF!</v>
      </c>
    </row>
    <row r="318" spans="1:7" ht="15">
      <c r="A318" s="308" t="s">
        <v>108</v>
      </c>
      <c r="B318" s="335" t="str">
        <f t="shared" si="14"/>
        <v>enter L3 yr 5</v>
      </c>
      <c r="C318" s="321">
        <v>1</v>
      </c>
      <c r="D318" s="67">
        <v>73500</v>
      </c>
      <c r="E318" s="329" t="e">
        <f t="shared" si="15"/>
        <v>#REF!</v>
      </c>
      <c r="F318" s="329" t="e">
        <f t="shared" si="15"/>
        <v>#REF!</v>
      </c>
      <c r="G318" s="321" t="e">
        <f>+#REF!</f>
        <v>#REF!</v>
      </c>
    </row>
    <row r="319" spans="1:7" ht="15">
      <c r="A319" s="308" t="s">
        <v>109</v>
      </c>
      <c r="B319" s="335" t="str">
        <f t="shared" si="14"/>
        <v>enter L3 yr 5</v>
      </c>
      <c r="C319" s="321">
        <v>1</v>
      </c>
      <c r="D319" s="67">
        <v>75100</v>
      </c>
      <c r="E319" s="329" t="e">
        <f t="shared" si="15"/>
        <v>#REF!</v>
      </c>
      <c r="F319" s="329" t="e">
        <f t="shared" si="15"/>
        <v>#REF!</v>
      </c>
      <c r="G319" s="321" t="e">
        <f>+#REF!</f>
        <v>#REF!</v>
      </c>
    </row>
    <row r="320" spans="1:7" ht="15">
      <c r="A320" s="308" t="s">
        <v>110</v>
      </c>
      <c r="B320" s="335" t="str">
        <f t="shared" si="14"/>
        <v>enter L3 yr 5</v>
      </c>
      <c r="C320" s="321">
        <v>1</v>
      </c>
      <c r="D320" s="67">
        <v>75200</v>
      </c>
      <c r="E320" s="329" t="e">
        <f t="shared" si="15"/>
        <v>#REF!</v>
      </c>
      <c r="F320" s="329" t="e">
        <f t="shared" si="15"/>
        <v>#REF!</v>
      </c>
      <c r="G320" s="321" t="e">
        <f>+#REF!</f>
        <v>#REF!</v>
      </c>
    </row>
    <row r="321" spans="1:7" ht="15">
      <c r="A321" s="308" t="s">
        <v>111</v>
      </c>
      <c r="B321" s="335" t="str">
        <f t="shared" si="14"/>
        <v>enter L3 yr 5</v>
      </c>
      <c r="C321" s="321">
        <v>1</v>
      </c>
      <c r="D321" s="67">
        <v>75300</v>
      </c>
      <c r="E321" s="329" t="e">
        <f t="shared" si="15"/>
        <v>#REF!</v>
      </c>
      <c r="F321" s="329" t="e">
        <f t="shared" si="15"/>
        <v>#REF!</v>
      </c>
      <c r="G321" s="321" t="e">
        <f>+#REF!</f>
        <v>#REF!</v>
      </c>
    </row>
    <row r="322" spans="1:7" ht="15">
      <c r="A322" s="308" t="s">
        <v>71</v>
      </c>
      <c r="B322" s="335" t="str">
        <f t="shared" si="14"/>
        <v>enter L3 yr 5</v>
      </c>
      <c r="C322" s="321">
        <v>1</v>
      </c>
      <c r="D322" s="67">
        <v>76100</v>
      </c>
      <c r="E322" s="329" t="e">
        <f t="shared" si="15"/>
        <v>#REF!</v>
      </c>
      <c r="F322" s="329" t="e">
        <f t="shared" si="15"/>
        <v>#REF!</v>
      </c>
      <c r="G322" s="321" t="e">
        <f>+#REF!</f>
        <v>#REF!</v>
      </c>
    </row>
    <row r="323" spans="1:7" ht="15">
      <c r="A323" s="308" t="s">
        <v>112</v>
      </c>
      <c r="B323" s="335" t="str">
        <f t="shared" si="14"/>
        <v>enter L3 yr 5</v>
      </c>
      <c r="C323" s="321">
        <v>1</v>
      </c>
      <c r="D323" s="67">
        <v>76200</v>
      </c>
      <c r="E323" s="329" t="e">
        <f t="shared" si="15"/>
        <v>#REF!</v>
      </c>
      <c r="F323" s="329" t="e">
        <f t="shared" si="15"/>
        <v>#REF!</v>
      </c>
      <c r="G323" s="321" t="e">
        <f>+#REF!</f>
        <v>#REF!</v>
      </c>
    </row>
    <row r="324" spans="1:7" ht="15">
      <c r="A324" s="308" t="s">
        <v>113</v>
      </c>
      <c r="B324" s="335" t="str">
        <f t="shared" si="14"/>
        <v>enter L3 yr 5</v>
      </c>
      <c r="C324" s="321">
        <v>1</v>
      </c>
      <c r="D324" s="67">
        <v>76300</v>
      </c>
      <c r="E324" s="329" t="e">
        <f t="shared" si="15"/>
        <v>#REF!</v>
      </c>
      <c r="F324" s="329" t="e">
        <f t="shared" si="15"/>
        <v>#REF!</v>
      </c>
      <c r="G324" s="321" t="e">
        <f>+#REF!</f>
        <v>#REF!</v>
      </c>
    </row>
    <row r="325" spans="1:7" ht="15">
      <c r="A325" s="308" t="s">
        <v>72</v>
      </c>
      <c r="B325" s="335" t="str">
        <f t="shared" si="14"/>
        <v>enter L3 yr 5</v>
      </c>
      <c r="C325" s="321">
        <v>1</v>
      </c>
      <c r="D325" s="67">
        <v>76400</v>
      </c>
      <c r="E325" s="329" t="e">
        <f t="shared" si="15"/>
        <v>#REF!</v>
      </c>
      <c r="F325" s="329" t="e">
        <f t="shared" si="15"/>
        <v>#REF!</v>
      </c>
      <c r="G325" s="321" t="e">
        <f>+#REF!</f>
        <v>#REF!</v>
      </c>
    </row>
    <row r="326" spans="1:7" ht="15">
      <c r="A326" s="308" t="s">
        <v>73</v>
      </c>
      <c r="B326" s="335" t="str">
        <f t="shared" si="14"/>
        <v>enter L3 yr 5</v>
      </c>
      <c r="C326" s="321">
        <v>1</v>
      </c>
      <c r="D326" s="67">
        <v>76500</v>
      </c>
      <c r="E326" s="329" t="e">
        <f t="shared" si="15"/>
        <v>#REF!</v>
      </c>
      <c r="F326" s="329" t="e">
        <f t="shared" si="15"/>
        <v>#REF!</v>
      </c>
      <c r="G326" s="321" t="e">
        <f>+#REF!</f>
        <v>#REF!</v>
      </c>
    </row>
    <row r="327" spans="1:7" ht="15">
      <c r="A327" s="308" t="s">
        <v>114</v>
      </c>
      <c r="B327" s="335" t="str">
        <f t="shared" si="14"/>
        <v>enter L3 yr 5</v>
      </c>
      <c r="C327" s="321">
        <v>1</v>
      </c>
      <c r="D327" s="67">
        <v>76600</v>
      </c>
      <c r="E327" s="329" t="e">
        <f t="shared" si="15"/>
        <v>#REF!</v>
      </c>
      <c r="F327" s="329" t="e">
        <f t="shared" si="15"/>
        <v>#REF!</v>
      </c>
      <c r="G327" s="321" t="e">
        <f>+#REF!</f>
        <v>#REF!</v>
      </c>
    </row>
    <row r="328" spans="1:7" ht="15">
      <c r="A328" s="308" t="s">
        <v>74</v>
      </c>
      <c r="B328" s="335" t="str">
        <f t="shared" si="14"/>
        <v>enter L3 yr 5</v>
      </c>
      <c r="C328" s="321">
        <v>1</v>
      </c>
      <c r="D328" s="67">
        <v>76700</v>
      </c>
      <c r="E328" s="329" t="e">
        <f t="shared" si="15"/>
        <v>#REF!</v>
      </c>
      <c r="F328" s="329" t="e">
        <f t="shared" si="15"/>
        <v>#REF!</v>
      </c>
      <c r="G328" s="321" t="e">
        <f>+#REF!</f>
        <v>#REF!</v>
      </c>
    </row>
    <row r="329" spans="1:7" ht="15">
      <c r="A329" s="308" t="s">
        <v>75</v>
      </c>
      <c r="B329" s="335" t="str">
        <f t="shared" si="14"/>
        <v>enter L3 yr 5</v>
      </c>
      <c r="C329" s="321">
        <v>1</v>
      </c>
      <c r="D329" s="67">
        <v>76900</v>
      </c>
      <c r="E329" s="329" t="e">
        <f t="shared" si="15"/>
        <v>#REF!</v>
      </c>
      <c r="F329" s="329" t="e">
        <f t="shared" si="15"/>
        <v>#REF!</v>
      </c>
      <c r="G329" s="321" t="e">
        <f>+#REF!</f>
        <v>#REF!</v>
      </c>
    </row>
    <row r="330" spans="1:7" ht="15">
      <c r="A330" s="308" t="s">
        <v>76</v>
      </c>
      <c r="B330" s="335" t="str">
        <f t="shared" si="14"/>
        <v>enter L3 yr 5</v>
      </c>
      <c r="C330" s="321">
        <v>1</v>
      </c>
      <c r="D330" s="67">
        <v>77100</v>
      </c>
      <c r="E330" s="329" t="e">
        <f t="shared" si="15"/>
        <v>#REF!</v>
      </c>
      <c r="F330" s="329" t="e">
        <f t="shared" si="15"/>
        <v>#REF!</v>
      </c>
      <c r="G330" s="321" t="e">
        <f>+#REF!</f>
        <v>#REF!</v>
      </c>
    </row>
    <row r="331" spans="1:7" ht="15">
      <c r="A331" s="308" t="s">
        <v>77</v>
      </c>
      <c r="B331" s="335" t="str">
        <f t="shared" si="14"/>
        <v>enter L3 yr 5</v>
      </c>
      <c r="C331" s="321">
        <v>1</v>
      </c>
      <c r="D331" s="67">
        <v>77400</v>
      </c>
      <c r="E331" s="329" t="e">
        <f t="shared" si="15"/>
        <v>#REF!</v>
      </c>
      <c r="F331" s="329" t="e">
        <f t="shared" si="15"/>
        <v>#REF!</v>
      </c>
      <c r="G331" s="321" t="e">
        <f>+#REF!</f>
        <v>#REF!</v>
      </c>
    </row>
    <row r="332" spans="1:7" ht="15">
      <c r="A332" s="308" t="s">
        <v>78</v>
      </c>
      <c r="B332" s="335" t="str">
        <f t="shared" si="14"/>
        <v>enter L3 yr 5</v>
      </c>
      <c r="C332" s="321">
        <v>1</v>
      </c>
      <c r="D332" s="67">
        <v>77500</v>
      </c>
      <c r="E332" s="329" t="e">
        <f t="shared" si="15"/>
        <v>#REF!</v>
      </c>
      <c r="F332" s="329" t="e">
        <f t="shared" si="15"/>
        <v>#REF!</v>
      </c>
      <c r="G332" s="321" t="e">
        <f>+#REF!</f>
        <v>#REF!</v>
      </c>
    </row>
    <row r="333" spans="1:7" ht="15">
      <c r="A333" s="308" t="s">
        <v>79</v>
      </c>
      <c r="B333" s="335" t="str">
        <f t="shared" si="14"/>
        <v>enter L3 yr 5</v>
      </c>
      <c r="C333" s="321">
        <v>1</v>
      </c>
      <c r="D333" s="67">
        <v>77600</v>
      </c>
      <c r="E333" s="329" t="e">
        <f t="shared" si="15"/>
        <v>#REF!</v>
      </c>
      <c r="F333" s="329" t="e">
        <f t="shared" si="15"/>
        <v>#REF!</v>
      </c>
      <c r="G333" s="321" t="e">
        <f>+#REF!</f>
        <v>#REF!</v>
      </c>
    </row>
    <row r="334" spans="1:7" ht="15">
      <c r="A334" s="308" t="s">
        <v>80</v>
      </c>
      <c r="B334" s="335" t="str">
        <f t="shared" si="14"/>
        <v>enter L3 yr 5</v>
      </c>
      <c r="C334" s="321">
        <v>1</v>
      </c>
      <c r="D334" s="67">
        <v>77700</v>
      </c>
      <c r="E334" s="329" t="e">
        <f t="shared" si="15"/>
        <v>#REF!</v>
      </c>
      <c r="F334" s="329" t="e">
        <f t="shared" si="15"/>
        <v>#REF!</v>
      </c>
      <c r="G334" s="321" t="e">
        <f>+#REF!</f>
        <v>#REF!</v>
      </c>
    </row>
    <row r="335" spans="1:7" ht="15">
      <c r="A335" s="308" t="s">
        <v>50</v>
      </c>
      <c r="B335" s="335" t="str">
        <f t="shared" si="14"/>
        <v>enter L3 yr 5</v>
      </c>
      <c r="C335" s="321">
        <v>1</v>
      </c>
      <c r="D335" s="67">
        <v>80100</v>
      </c>
      <c r="E335" s="329" t="e">
        <f t="shared" si="15"/>
        <v>#REF!</v>
      </c>
      <c r="F335" s="329" t="e">
        <f t="shared" si="15"/>
        <v>#REF!</v>
      </c>
      <c r="G335" s="321" t="e">
        <f>+#REF!</f>
        <v>#REF!</v>
      </c>
    </row>
    <row r="336" spans="1:7" ht="15">
      <c r="A336" s="308" t="s">
        <v>51</v>
      </c>
      <c r="B336" s="335" t="str">
        <f t="shared" si="14"/>
        <v>enter L3 yr 5</v>
      </c>
      <c r="C336" s="321">
        <v>1</v>
      </c>
      <c r="D336" s="67">
        <v>81100</v>
      </c>
      <c r="E336" s="329" t="e">
        <f t="shared" si="15"/>
        <v>#REF!</v>
      </c>
      <c r="F336" s="329" t="e">
        <f t="shared" si="15"/>
        <v>#REF!</v>
      </c>
      <c r="G336" s="321" t="e">
        <f>+#REF!</f>
        <v>#REF!</v>
      </c>
    </row>
    <row r="337" spans="1:7" ht="15">
      <c r="A337" s="308" t="s">
        <v>58</v>
      </c>
      <c r="B337" s="335" t="str">
        <f t="shared" si="14"/>
        <v>enter L3 yr 5</v>
      </c>
      <c r="C337" s="321">
        <v>1</v>
      </c>
      <c r="D337" s="67">
        <v>82100</v>
      </c>
      <c r="E337" s="329" t="e">
        <f t="shared" si="15"/>
        <v>#REF!</v>
      </c>
      <c r="F337" s="329" t="e">
        <f t="shared" si="15"/>
        <v>#REF!</v>
      </c>
      <c r="G337" s="321" t="e">
        <f>+#REF!</f>
        <v>#REF!</v>
      </c>
    </row>
    <row r="338" spans="1:7" ht="15">
      <c r="A338" s="308" t="s">
        <v>115</v>
      </c>
      <c r="B338" s="335" t="str">
        <f t="shared" si="14"/>
        <v>enter L3 yr 5</v>
      </c>
      <c r="C338" s="321">
        <v>1</v>
      </c>
      <c r="D338" s="67">
        <v>82200</v>
      </c>
      <c r="E338" s="329" t="e">
        <f t="shared" si="15"/>
        <v>#REF!</v>
      </c>
      <c r="F338" s="329" t="e">
        <f t="shared" si="15"/>
        <v>#REF!</v>
      </c>
      <c r="G338" s="321" t="e">
        <f>+#REF!</f>
        <v>#REF!</v>
      </c>
    </row>
    <row r="339" spans="1:7" ht="15">
      <c r="A339" s="308" t="s">
        <v>366</v>
      </c>
      <c r="B339" s="335" t="str">
        <f t="shared" si="14"/>
        <v>enter L3 yr 5</v>
      </c>
      <c r="C339" s="321">
        <v>1</v>
      </c>
      <c r="D339" s="67">
        <v>90100</v>
      </c>
      <c r="E339" s="329" t="e">
        <f t="shared" si="15"/>
        <v>#REF!</v>
      </c>
      <c r="F339" s="329" t="e">
        <f t="shared" si="15"/>
        <v>#REF!</v>
      </c>
      <c r="G339" s="322" t="e">
        <f>+#REF!</f>
        <v>#REF!</v>
      </c>
    </row>
    <row r="340" spans="1:7" ht="15">
      <c r="A340" s="308" t="s">
        <v>367</v>
      </c>
      <c r="B340" s="335" t="str">
        <f>+B339</f>
        <v>enter L3 yr 5</v>
      </c>
      <c r="C340" s="321">
        <v>1</v>
      </c>
      <c r="D340" s="67">
        <v>90200</v>
      </c>
      <c r="E340" s="329" t="e">
        <f t="shared" si="15"/>
        <v>#REF!</v>
      </c>
      <c r="F340" s="329" t="e">
        <f t="shared" si="15"/>
        <v>#REF!</v>
      </c>
      <c r="G340" s="322" t="e">
        <f>+#REF!</f>
        <v>#REF!</v>
      </c>
    </row>
    <row r="341" spans="1:7" ht="15">
      <c r="A341" s="308" t="s">
        <v>83</v>
      </c>
      <c r="B341" s="333" t="str">
        <f>+B340</f>
        <v>enter L3 yr 5</v>
      </c>
      <c r="C341" s="321">
        <v>1</v>
      </c>
      <c r="D341" s="67">
        <v>90300</v>
      </c>
      <c r="E341" s="330" t="e">
        <f t="shared" si="15"/>
        <v>#REF!</v>
      </c>
      <c r="F341" s="330" t="e">
        <f t="shared" si="15"/>
        <v>#REF!</v>
      </c>
      <c r="G341" s="322" t="e">
        <f>+#REF!</f>
        <v>#REF!</v>
      </c>
    </row>
    <row r="342" spans="1:8" ht="15">
      <c r="A342" s="309" t="s">
        <v>132</v>
      </c>
      <c r="B342" s="323"/>
      <c r="C342" s="324">
        <v>1</v>
      </c>
      <c r="D342" s="310">
        <v>90198</v>
      </c>
      <c r="E342" s="310"/>
      <c r="F342" s="310"/>
      <c r="G342" s="325" t="e">
        <f>+#REF!</f>
        <v>#REF!</v>
      </c>
      <c r="H342" s="318" t="e">
        <f>SUM(G279:G342)</f>
        <v>#REF!</v>
      </c>
    </row>
    <row r="343" spans="1:8" s="311" customFormat="1" ht="15">
      <c r="A343" s="319"/>
      <c r="B343" s="319"/>
      <c r="C343" s="319"/>
      <c r="D343" s="319"/>
      <c r="E343" s="319"/>
      <c r="F343" s="319"/>
      <c r="G343" s="328" t="e">
        <f>SUM(G2:G342)</f>
        <v>#REF!</v>
      </c>
      <c r="H343" s="311" t="e">
        <f>SUM(H2:H342)</f>
        <v>#REF!</v>
      </c>
    </row>
    <row r="344" spans="1:8" s="311" customFormat="1" ht="15">
      <c r="A344" s="319"/>
      <c r="B344" s="319"/>
      <c r="C344" s="319"/>
      <c r="D344" s="319"/>
      <c r="E344" s="319"/>
      <c r="F344" s="319"/>
      <c r="G344" s="319"/>
      <c r="H344" s="314" t="e">
        <f>+#REF!</f>
        <v>#REF!</v>
      </c>
    </row>
    <row r="345" spans="1:8" s="311" customFormat="1" ht="15">
      <c r="A345" s="319"/>
      <c r="B345" s="319"/>
      <c r="C345" s="319"/>
      <c r="D345" s="319"/>
      <c r="E345" s="319"/>
      <c r="F345" s="319"/>
      <c r="G345" s="319"/>
      <c r="H345" s="314" t="e">
        <f>+#REF!</f>
        <v>#REF!</v>
      </c>
    </row>
    <row r="346" spans="1:6" ht="15">
      <c r="A346" s="62"/>
      <c r="B346" s="62"/>
      <c r="C346" s="62"/>
      <c r="D346" s="62"/>
      <c r="E346" s="62"/>
      <c r="F346" s="62"/>
    </row>
    <row r="347" spans="1:6" ht="15">
      <c r="A347" s="62"/>
      <c r="B347" s="62"/>
      <c r="C347" s="62"/>
      <c r="D347" s="62"/>
      <c r="E347" s="62"/>
      <c r="F347" s="62"/>
    </row>
    <row r="348" spans="1:6" ht="15">
      <c r="A348" s="62"/>
      <c r="B348" s="62"/>
      <c r="C348" s="62"/>
      <c r="D348" s="62"/>
      <c r="E348" s="62"/>
      <c r="F348" s="62"/>
    </row>
    <row r="349" spans="1:6" ht="15">
      <c r="A349" s="62"/>
      <c r="B349" s="62"/>
      <c r="C349" s="62"/>
      <c r="D349" s="62"/>
      <c r="E349" s="62"/>
      <c r="F349" s="62"/>
    </row>
    <row r="350" spans="1:6" ht="15">
      <c r="A350" s="62"/>
      <c r="B350" s="62"/>
      <c r="C350" s="62"/>
      <c r="D350" s="62"/>
      <c r="E350" s="62"/>
      <c r="F350" s="62"/>
    </row>
    <row r="351" spans="1:6" ht="15">
      <c r="A351" s="62"/>
      <c r="B351" s="62"/>
      <c r="C351" s="62"/>
      <c r="D351" s="62"/>
      <c r="E351" s="62"/>
      <c r="F351" s="62"/>
    </row>
    <row r="352" spans="1:6" ht="15">
      <c r="A352" s="62"/>
      <c r="B352" s="62"/>
      <c r="C352" s="62"/>
      <c r="D352" s="62"/>
      <c r="E352" s="62"/>
      <c r="F352" s="62"/>
    </row>
    <row r="353" spans="1:6" ht="15">
      <c r="A353" s="62"/>
      <c r="B353" s="62"/>
      <c r="C353" s="62"/>
      <c r="D353" s="62"/>
      <c r="E353" s="62"/>
      <c r="F353" s="62"/>
    </row>
    <row r="354" spans="1:6" ht="15">
      <c r="A354" s="62"/>
      <c r="B354" s="62"/>
      <c r="C354" s="62"/>
      <c r="D354" s="62"/>
      <c r="E354" s="62"/>
      <c r="F354" s="62"/>
    </row>
    <row r="355" spans="1:6" ht="15">
      <c r="A355" s="62"/>
      <c r="B355" s="62"/>
      <c r="C355" s="62"/>
      <c r="D355" s="62"/>
      <c r="E355" s="62"/>
      <c r="F355" s="62"/>
    </row>
    <row r="356" spans="1:6" ht="15">
      <c r="A356" s="62"/>
      <c r="B356" s="62"/>
      <c r="C356" s="62"/>
      <c r="D356" s="62"/>
      <c r="E356" s="62"/>
      <c r="F356" s="62"/>
    </row>
    <row r="357" spans="1:6" ht="15">
      <c r="A357" s="62"/>
      <c r="B357" s="62"/>
      <c r="C357" s="62"/>
      <c r="D357" s="62"/>
      <c r="E357" s="62"/>
      <c r="F357" s="62"/>
    </row>
    <row r="358" spans="1:6" ht="15">
      <c r="A358" s="62"/>
      <c r="B358" s="62"/>
      <c r="C358" s="62"/>
      <c r="D358" s="62"/>
      <c r="E358" s="62"/>
      <c r="F358" s="62"/>
    </row>
    <row r="359" spans="1:6" ht="15">
      <c r="A359" s="62"/>
      <c r="B359" s="62"/>
      <c r="C359" s="62"/>
      <c r="D359" s="62"/>
      <c r="E359" s="62"/>
      <c r="F359" s="62"/>
    </row>
    <row r="360" spans="1:6" ht="15">
      <c r="A360" s="62"/>
      <c r="B360" s="62"/>
      <c r="C360" s="62"/>
      <c r="D360" s="62"/>
      <c r="E360" s="62"/>
      <c r="F360" s="62"/>
    </row>
    <row r="361" spans="1:6" ht="15">
      <c r="A361" s="62"/>
      <c r="B361" s="62"/>
      <c r="C361" s="62"/>
      <c r="D361" s="62"/>
      <c r="E361" s="62"/>
      <c r="F361" s="62"/>
    </row>
    <row r="362" spans="1:6" ht="15">
      <c r="A362" s="62"/>
      <c r="B362" s="62"/>
      <c r="C362" s="62"/>
      <c r="D362" s="62"/>
      <c r="E362" s="62"/>
      <c r="F362" s="62"/>
    </row>
    <row r="363" spans="1:6" ht="15">
      <c r="A363" s="62"/>
      <c r="B363" s="62"/>
      <c r="C363" s="62"/>
      <c r="D363" s="62"/>
      <c r="E363" s="62"/>
      <c r="F363" s="62"/>
    </row>
    <row r="364" spans="1:6" ht="15">
      <c r="A364" s="62"/>
      <c r="B364" s="62"/>
      <c r="C364" s="62"/>
      <c r="D364" s="62"/>
      <c r="E364" s="62"/>
      <c r="F364" s="62"/>
    </row>
    <row r="365" spans="1:6" ht="15">
      <c r="A365" s="62"/>
      <c r="B365" s="62"/>
      <c r="C365" s="62"/>
      <c r="D365" s="62"/>
      <c r="E365" s="62"/>
      <c r="F365" s="62"/>
    </row>
    <row r="366" spans="1:6" ht="15">
      <c r="A366" s="62"/>
      <c r="B366" s="62"/>
      <c r="C366" s="62"/>
      <c r="D366" s="62"/>
      <c r="E366" s="62"/>
      <c r="F366" s="62"/>
    </row>
    <row r="367" spans="1:6" ht="15">
      <c r="A367" s="62"/>
      <c r="B367" s="62"/>
      <c r="C367" s="62"/>
      <c r="D367" s="62"/>
      <c r="E367" s="62"/>
      <c r="F367" s="62"/>
    </row>
    <row r="368" spans="1:6" ht="15">
      <c r="A368" s="62"/>
      <c r="B368" s="62"/>
      <c r="C368" s="62"/>
      <c r="D368" s="62"/>
      <c r="E368" s="62"/>
      <c r="F368" s="62"/>
    </row>
    <row r="369" spans="1:6" ht="15">
      <c r="A369" s="62"/>
      <c r="B369" s="62"/>
      <c r="C369" s="62"/>
      <c r="D369" s="62"/>
      <c r="E369" s="62"/>
      <c r="F369" s="62"/>
    </row>
    <row r="370" spans="1:6" ht="15">
      <c r="A370" s="62"/>
      <c r="B370" s="62"/>
      <c r="C370" s="62"/>
      <c r="D370" s="62"/>
      <c r="E370" s="62"/>
      <c r="F370" s="62"/>
    </row>
    <row r="371" spans="1:6" ht="15">
      <c r="A371" s="62"/>
      <c r="B371" s="62"/>
      <c r="C371" s="62"/>
      <c r="D371" s="62"/>
      <c r="E371" s="62"/>
      <c r="F371" s="62"/>
    </row>
    <row r="372" spans="1:6" ht="15">
      <c r="A372" s="62"/>
      <c r="B372" s="62"/>
      <c r="C372" s="62"/>
      <c r="D372" s="62"/>
      <c r="E372" s="62"/>
      <c r="F372" s="62"/>
    </row>
    <row r="373" spans="1:6" ht="15">
      <c r="A373" s="62"/>
      <c r="B373" s="62"/>
      <c r="C373" s="62"/>
      <c r="D373" s="62"/>
      <c r="E373" s="62"/>
      <c r="F373" s="62"/>
    </row>
    <row r="374" spans="1:6" ht="15">
      <c r="A374" s="62"/>
      <c r="B374" s="62"/>
      <c r="C374" s="62"/>
      <c r="D374" s="62"/>
      <c r="E374" s="62"/>
      <c r="F374" s="62"/>
    </row>
    <row r="375" spans="1:6" ht="15">
      <c r="A375" s="62"/>
      <c r="B375" s="62"/>
      <c r="C375" s="62"/>
      <c r="D375" s="62"/>
      <c r="E375" s="62"/>
      <c r="F375" s="62"/>
    </row>
    <row r="376" spans="1:6" ht="15">
      <c r="A376" s="62"/>
      <c r="B376" s="62"/>
      <c r="C376" s="62"/>
      <c r="D376" s="62"/>
      <c r="E376" s="62"/>
      <c r="F376" s="62"/>
    </row>
    <row r="377" spans="1:6" ht="15">
      <c r="A377" s="62"/>
      <c r="B377" s="62"/>
      <c r="C377" s="62"/>
      <c r="D377" s="62"/>
      <c r="E377" s="62"/>
      <c r="F377" s="62"/>
    </row>
    <row r="378" spans="1:6" ht="15">
      <c r="A378" s="62"/>
      <c r="B378" s="62"/>
      <c r="C378" s="62"/>
      <c r="D378" s="62"/>
      <c r="E378" s="62"/>
      <c r="F378" s="62"/>
    </row>
    <row r="379" spans="1:6" ht="15">
      <c r="A379" s="62"/>
      <c r="B379" s="62"/>
      <c r="C379" s="62"/>
      <c r="D379" s="62"/>
      <c r="E379" s="62"/>
      <c r="F379" s="62"/>
    </row>
    <row r="380" spans="1:6" ht="15">
      <c r="A380" s="62"/>
      <c r="B380" s="62"/>
      <c r="C380" s="62"/>
      <c r="D380" s="62"/>
      <c r="E380" s="62"/>
      <c r="F380" s="62"/>
    </row>
    <row r="381" spans="1:6" ht="15">
      <c r="A381" s="62"/>
      <c r="B381" s="62"/>
      <c r="C381" s="62"/>
      <c r="D381" s="62"/>
      <c r="E381" s="62"/>
      <c r="F381" s="62"/>
    </row>
    <row r="382" spans="1:6" ht="15">
      <c r="A382" s="62"/>
      <c r="B382" s="62"/>
      <c r="C382" s="62"/>
      <c r="D382" s="62"/>
      <c r="E382" s="62"/>
      <c r="F382" s="62"/>
    </row>
    <row r="383" spans="1:6" ht="15">
      <c r="A383" s="62"/>
      <c r="B383" s="62"/>
      <c r="C383" s="62"/>
      <c r="D383" s="62"/>
      <c r="E383" s="62"/>
      <c r="F383" s="62"/>
    </row>
    <row r="384" spans="1:6" ht="15">
      <c r="A384" s="62"/>
      <c r="B384" s="62"/>
      <c r="C384" s="62"/>
      <c r="D384" s="62"/>
      <c r="E384" s="62"/>
      <c r="F384" s="62"/>
    </row>
    <row r="385" spans="1:6" ht="15">
      <c r="A385" s="62"/>
      <c r="B385" s="62"/>
      <c r="C385" s="62"/>
      <c r="D385" s="62"/>
      <c r="E385" s="62"/>
      <c r="F385" s="62"/>
    </row>
    <row r="386" spans="1:6" ht="15">
      <c r="A386" s="62"/>
      <c r="B386" s="62"/>
      <c r="C386" s="62"/>
      <c r="D386" s="62"/>
      <c r="E386" s="62"/>
      <c r="F386" s="62"/>
    </row>
    <row r="387" spans="1:6" ht="15">
      <c r="A387" s="62"/>
      <c r="B387" s="62"/>
      <c r="C387" s="62"/>
      <c r="D387" s="62"/>
      <c r="E387" s="62"/>
      <c r="F387" s="62"/>
    </row>
    <row r="388" spans="1:6" ht="15">
      <c r="A388" s="62"/>
      <c r="B388" s="62"/>
      <c r="C388" s="62"/>
      <c r="D388" s="62"/>
      <c r="E388" s="62"/>
      <c r="F388" s="62"/>
    </row>
    <row r="389" spans="1:6" ht="15">
      <c r="A389" s="62"/>
      <c r="B389" s="62"/>
      <c r="C389" s="62"/>
      <c r="D389" s="62"/>
      <c r="E389" s="62"/>
      <c r="F389" s="62"/>
    </row>
    <row r="390" spans="1:6" ht="15">
      <c r="A390" s="62"/>
      <c r="B390" s="62"/>
      <c r="C390" s="62"/>
      <c r="D390" s="62"/>
      <c r="E390" s="62"/>
      <c r="F390" s="62"/>
    </row>
    <row r="391" spans="1:6" ht="15">
      <c r="A391" s="62"/>
      <c r="B391" s="62"/>
      <c r="C391" s="62"/>
      <c r="D391" s="62"/>
      <c r="E391" s="62"/>
      <c r="F391" s="62"/>
    </row>
    <row r="392" spans="1:6" ht="15">
      <c r="A392" s="62"/>
      <c r="B392" s="62"/>
      <c r="C392" s="62"/>
      <c r="D392" s="62"/>
      <c r="E392" s="62"/>
      <c r="F392" s="62"/>
    </row>
    <row r="393" spans="1:6" ht="15">
      <c r="A393" s="62"/>
      <c r="B393" s="62"/>
      <c r="C393" s="62"/>
      <c r="D393" s="62"/>
      <c r="E393" s="62"/>
      <c r="F393" s="62"/>
    </row>
    <row r="394" spans="1:6" ht="15">
      <c r="A394" s="62"/>
      <c r="B394" s="62"/>
      <c r="C394" s="62"/>
      <c r="D394" s="62"/>
      <c r="E394" s="62"/>
      <c r="F394" s="62"/>
    </row>
    <row r="395" spans="1:6" ht="15">
      <c r="A395" s="62"/>
      <c r="B395" s="62"/>
      <c r="C395" s="62"/>
      <c r="D395" s="62"/>
      <c r="E395" s="62"/>
      <c r="F395" s="62"/>
    </row>
    <row r="396" spans="1:6" ht="15">
      <c r="A396" s="62"/>
      <c r="B396" s="62"/>
      <c r="C396" s="62"/>
      <c r="D396" s="62"/>
      <c r="E396" s="62"/>
      <c r="F396" s="62"/>
    </row>
    <row r="397" spans="1:6" ht="15">
      <c r="A397" s="62"/>
      <c r="B397" s="62"/>
      <c r="C397" s="62"/>
      <c r="D397" s="62"/>
      <c r="E397" s="62"/>
      <c r="F397" s="62"/>
    </row>
    <row r="398" spans="1:6" ht="15">
      <c r="A398" s="62"/>
      <c r="B398" s="62"/>
      <c r="C398" s="62"/>
      <c r="D398" s="62"/>
      <c r="E398" s="62"/>
      <c r="F398" s="62"/>
    </row>
    <row r="399" spans="1:6" ht="15">
      <c r="A399" s="62"/>
      <c r="B399" s="62"/>
      <c r="C399" s="62"/>
      <c r="D399" s="62"/>
      <c r="E399" s="62"/>
      <c r="F399" s="62"/>
    </row>
    <row r="400" spans="1:6" ht="15">
      <c r="A400" s="62"/>
      <c r="B400" s="62"/>
      <c r="C400" s="62"/>
      <c r="D400" s="62"/>
      <c r="E400" s="62"/>
      <c r="F400" s="62"/>
    </row>
    <row r="401" spans="1:6" ht="15">
      <c r="A401" s="62"/>
      <c r="B401" s="62"/>
      <c r="C401" s="62"/>
      <c r="D401" s="62"/>
      <c r="E401" s="62"/>
      <c r="F401" s="62"/>
    </row>
    <row r="402" spans="1:6" ht="15">
      <c r="A402" s="62"/>
      <c r="B402" s="62"/>
      <c r="C402" s="62"/>
      <c r="D402" s="62"/>
      <c r="E402" s="62"/>
      <c r="F402" s="62"/>
    </row>
    <row r="403" spans="1:6" ht="15">
      <c r="A403" s="62"/>
      <c r="B403" s="62"/>
      <c r="C403" s="62"/>
      <c r="D403" s="62"/>
      <c r="E403" s="62"/>
      <c r="F403" s="62"/>
    </row>
    <row r="404" spans="1:6" ht="15">
      <c r="A404" s="62"/>
      <c r="B404" s="62"/>
      <c r="C404" s="62"/>
      <c r="D404" s="62"/>
      <c r="E404" s="62"/>
      <c r="F404" s="62"/>
    </row>
    <row r="405" spans="1:6" ht="15">
      <c r="A405" s="62"/>
      <c r="B405" s="62"/>
      <c r="C405" s="62"/>
      <c r="D405" s="62"/>
      <c r="E405" s="62"/>
      <c r="F405" s="62"/>
    </row>
    <row r="406" spans="1:6" ht="15">
      <c r="A406" s="62"/>
      <c r="B406" s="62"/>
      <c r="C406" s="62"/>
      <c r="D406" s="62"/>
      <c r="E406" s="62"/>
      <c r="F406" s="62"/>
    </row>
    <row r="407" spans="1:6" ht="15">
      <c r="A407" s="62"/>
      <c r="B407" s="62"/>
      <c r="C407" s="62"/>
      <c r="D407" s="62"/>
      <c r="E407" s="62"/>
      <c r="F407" s="62"/>
    </row>
    <row r="408" spans="1:6" ht="15">
      <c r="A408" s="62"/>
      <c r="B408" s="62"/>
      <c r="C408" s="62"/>
      <c r="D408" s="62"/>
      <c r="E408" s="62"/>
      <c r="F408" s="62"/>
    </row>
    <row r="409" spans="1:6" ht="15">
      <c r="A409" s="62"/>
      <c r="B409" s="62"/>
      <c r="C409" s="62"/>
      <c r="D409" s="62"/>
      <c r="E409" s="62"/>
      <c r="F409" s="62"/>
    </row>
    <row r="410" spans="1:6" ht="15">
      <c r="A410" s="62"/>
      <c r="B410" s="62"/>
      <c r="C410" s="62"/>
      <c r="D410" s="62"/>
      <c r="E410" s="62"/>
      <c r="F410" s="62"/>
    </row>
    <row r="411" spans="1:6" ht="15">
      <c r="A411" s="62"/>
      <c r="B411" s="62"/>
      <c r="C411" s="62"/>
      <c r="D411" s="62"/>
      <c r="E411" s="62"/>
      <c r="F411" s="62"/>
    </row>
    <row r="412" spans="1:6" ht="15">
      <c r="A412" s="62"/>
      <c r="B412" s="62"/>
      <c r="C412" s="62"/>
      <c r="D412" s="62"/>
      <c r="E412" s="62"/>
      <c r="F412" s="62"/>
    </row>
    <row r="413" spans="1:6" ht="15">
      <c r="A413" s="62"/>
      <c r="B413" s="62"/>
      <c r="C413" s="62"/>
      <c r="D413" s="62"/>
      <c r="E413" s="62"/>
      <c r="F413" s="62"/>
    </row>
    <row r="414" spans="1:6" ht="15">
      <c r="A414" s="62"/>
      <c r="B414" s="62"/>
      <c r="C414" s="62"/>
      <c r="D414" s="62"/>
      <c r="E414" s="62"/>
      <c r="F414" s="62"/>
    </row>
    <row r="415" spans="1:6" ht="15">
      <c r="A415" s="62"/>
      <c r="B415" s="62"/>
      <c r="C415" s="62"/>
      <c r="D415" s="62"/>
      <c r="E415" s="62"/>
      <c r="F415" s="62"/>
    </row>
    <row r="416" spans="1:6" ht="15">
      <c r="A416" s="62"/>
      <c r="B416" s="62"/>
      <c r="C416" s="62"/>
      <c r="D416" s="62"/>
      <c r="E416" s="62"/>
      <c r="F416" s="62"/>
    </row>
    <row r="417" spans="1:6" ht="15">
      <c r="A417" s="62"/>
      <c r="B417" s="62"/>
      <c r="C417" s="62"/>
      <c r="D417" s="62"/>
      <c r="E417" s="62"/>
      <c r="F417" s="62"/>
    </row>
    <row r="418" spans="1:6" ht="15">
      <c r="A418" s="62"/>
      <c r="B418" s="62"/>
      <c r="C418" s="62"/>
      <c r="D418" s="62"/>
      <c r="E418" s="62"/>
      <c r="F418" s="62"/>
    </row>
    <row r="419" spans="1:6" ht="15">
      <c r="A419" s="62"/>
      <c r="B419" s="62"/>
      <c r="C419" s="62"/>
      <c r="D419" s="62"/>
      <c r="E419" s="62"/>
      <c r="F419" s="62"/>
    </row>
    <row r="420" spans="1:6" ht="15">
      <c r="A420" s="62"/>
      <c r="B420" s="62"/>
      <c r="C420" s="62"/>
      <c r="D420" s="62"/>
      <c r="E420" s="62"/>
      <c r="F420" s="62"/>
    </row>
    <row r="421" spans="1:6" ht="15">
      <c r="A421" s="62"/>
      <c r="B421" s="62"/>
      <c r="C421" s="62"/>
      <c r="D421" s="62"/>
      <c r="E421" s="62"/>
      <c r="F421" s="62"/>
    </row>
    <row r="422" spans="1:6" ht="15">
      <c r="A422" s="62"/>
      <c r="B422" s="62"/>
      <c r="C422" s="62"/>
      <c r="D422" s="62"/>
      <c r="E422" s="62"/>
      <c r="F422" s="62"/>
    </row>
    <row r="423" spans="1:6" ht="15">
      <c r="A423" s="62"/>
      <c r="B423" s="62"/>
      <c r="C423" s="62"/>
      <c r="D423" s="62"/>
      <c r="E423" s="62"/>
      <c r="F423" s="62"/>
    </row>
    <row r="424" spans="1:6" ht="15">
      <c r="A424" s="62"/>
      <c r="B424" s="62"/>
      <c r="C424" s="62"/>
      <c r="D424" s="62"/>
      <c r="E424" s="62"/>
      <c r="F424" s="62"/>
    </row>
    <row r="425" spans="1:6" ht="15">
      <c r="A425" s="62"/>
      <c r="B425" s="62"/>
      <c r="C425" s="62"/>
      <c r="D425" s="62"/>
      <c r="E425" s="62"/>
      <c r="F425" s="62"/>
    </row>
    <row r="426" spans="1:6" ht="15">
      <c r="A426" s="62"/>
      <c r="B426" s="62"/>
      <c r="C426" s="62"/>
      <c r="D426" s="62"/>
      <c r="E426" s="62"/>
      <c r="F426" s="62"/>
    </row>
    <row r="427" spans="1:6" ht="15">
      <c r="A427" s="62"/>
      <c r="B427" s="62"/>
      <c r="C427" s="62"/>
      <c r="D427" s="62"/>
      <c r="E427" s="62"/>
      <c r="F427" s="62"/>
    </row>
    <row r="428" spans="1:6" ht="15">
      <c r="A428" s="62"/>
      <c r="B428" s="62"/>
      <c r="C428" s="62"/>
      <c r="D428" s="62"/>
      <c r="E428" s="62"/>
      <c r="F428" s="62"/>
    </row>
    <row r="429" spans="1:6" ht="15">
      <c r="A429" s="62"/>
      <c r="B429" s="62"/>
      <c r="C429" s="62"/>
      <c r="D429" s="62"/>
      <c r="E429" s="62"/>
      <c r="F429" s="62"/>
    </row>
    <row r="430" spans="1:6" ht="15">
      <c r="A430" s="62"/>
      <c r="B430" s="62"/>
      <c r="C430" s="62"/>
      <c r="D430" s="62"/>
      <c r="E430" s="62"/>
      <c r="F430" s="62"/>
    </row>
    <row r="431" spans="1:6" ht="15">
      <c r="A431" s="62"/>
      <c r="B431" s="62"/>
      <c r="C431" s="62"/>
      <c r="D431" s="62"/>
      <c r="E431" s="62"/>
      <c r="F431" s="62"/>
    </row>
    <row r="432" spans="1:6" ht="15">
      <c r="A432" s="62"/>
      <c r="B432" s="62"/>
      <c r="C432" s="62"/>
      <c r="D432" s="62"/>
      <c r="E432" s="62"/>
      <c r="F432" s="62"/>
    </row>
    <row r="433" spans="1:6" ht="15">
      <c r="A433" s="62"/>
      <c r="B433" s="62"/>
      <c r="C433" s="62"/>
      <c r="D433" s="62"/>
      <c r="E433" s="62"/>
      <c r="F433" s="62"/>
    </row>
    <row r="434" spans="1:6" ht="15">
      <c r="A434" s="62"/>
      <c r="B434" s="62"/>
      <c r="C434" s="62"/>
      <c r="D434" s="62"/>
      <c r="E434" s="62"/>
      <c r="F434" s="62"/>
    </row>
    <row r="435" spans="1:6" ht="15">
      <c r="A435" s="62"/>
      <c r="B435" s="62"/>
      <c r="C435" s="62"/>
      <c r="D435" s="62"/>
      <c r="E435" s="62"/>
      <c r="F435" s="62"/>
    </row>
    <row r="436" spans="1:6" ht="15">
      <c r="A436" s="62"/>
      <c r="B436" s="62"/>
      <c r="C436" s="62"/>
      <c r="D436" s="62"/>
      <c r="E436" s="62"/>
      <c r="F436" s="62"/>
    </row>
    <row r="437" spans="1:6" ht="15">
      <c r="A437" s="62"/>
      <c r="B437" s="62"/>
      <c r="C437" s="62"/>
      <c r="D437" s="62"/>
      <c r="E437" s="62"/>
      <c r="F437" s="62"/>
    </row>
    <row r="438" spans="1:6" ht="15">
      <c r="A438" s="62"/>
      <c r="B438" s="62"/>
      <c r="C438" s="62"/>
      <c r="D438" s="62"/>
      <c r="E438" s="62"/>
      <c r="F438" s="62"/>
    </row>
    <row r="439" spans="1:6" ht="15">
      <c r="A439" s="62"/>
      <c r="B439" s="62"/>
      <c r="C439" s="62"/>
      <c r="D439" s="62"/>
      <c r="E439" s="62"/>
      <c r="F439" s="62"/>
    </row>
    <row r="440" spans="1:6" ht="15">
      <c r="A440" s="62"/>
      <c r="B440" s="62"/>
      <c r="C440" s="62"/>
      <c r="D440" s="62"/>
      <c r="E440" s="62"/>
      <c r="F440" s="62"/>
    </row>
    <row r="441" spans="1:6" ht="15">
      <c r="A441" s="62"/>
      <c r="B441" s="62"/>
      <c r="C441" s="62"/>
      <c r="D441" s="62"/>
      <c r="E441" s="62"/>
      <c r="F441" s="62"/>
    </row>
    <row r="442" spans="1:6" ht="15">
      <c r="A442" s="62"/>
      <c r="B442" s="62"/>
      <c r="C442" s="62"/>
      <c r="D442" s="62"/>
      <c r="E442" s="62"/>
      <c r="F442" s="62"/>
    </row>
    <row r="443" spans="1:6" ht="15">
      <c r="A443" s="62"/>
      <c r="B443" s="62"/>
      <c r="C443" s="62"/>
      <c r="D443" s="62"/>
      <c r="E443" s="62"/>
      <c r="F443" s="62"/>
    </row>
    <row r="444" spans="1:6" ht="15">
      <c r="A444" s="62"/>
      <c r="B444" s="62"/>
      <c r="C444" s="62"/>
      <c r="D444" s="62"/>
      <c r="E444" s="62"/>
      <c r="F444" s="62"/>
    </row>
    <row r="445" spans="1:6" ht="15">
      <c r="A445" s="62"/>
      <c r="B445" s="62"/>
      <c r="C445" s="62"/>
      <c r="D445" s="62"/>
      <c r="E445" s="62"/>
      <c r="F445" s="62"/>
    </row>
    <row r="446" spans="1:6" ht="15">
      <c r="A446" s="62"/>
      <c r="B446" s="62"/>
      <c r="C446" s="62"/>
      <c r="D446" s="62"/>
      <c r="E446" s="62"/>
      <c r="F446" s="62"/>
    </row>
    <row r="447" spans="1:6" ht="15">
      <c r="A447" s="62"/>
      <c r="B447" s="62"/>
      <c r="C447" s="62"/>
      <c r="D447" s="62"/>
      <c r="E447" s="62"/>
      <c r="F447" s="62"/>
    </row>
    <row r="448" spans="1:6" ht="15">
      <c r="A448" s="62"/>
      <c r="B448" s="62"/>
      <c r="C448" s="62"/>
      <c r="D448" s="62"/>
      <c r="E448" s="62"/>
      <c r="F448" s="62"/>
    </row>
    <row r="449" spans="1:6" ht="15">
      <c r="A449" s="62"/>
      <c r="B449" s="62"/>
      <c r="C449" s="62"/>
      <c r="D449" s="62"/>
      <c r="E449" s="62"/>
      <c r="F449" s="62"/>
    </row>
    <row r="450" spans="1:6" ht="15">
      <c r="A450" s="62"/>
      <c r="B450" s="62"/>
      <c r="C450" s="62"/>
      <c r="D450" s="62"/>
      <c r="E450" s="62"/>
      <c r="F450" s="62"/>
    </row>
    <row r="451" spans="1:6" ht="15">
      <c r="A451" s="62"/>
      <c r="B451" s="62"/>
      <c r="C451" s="62"/>
      <c r="D451" s="62"/>
      <c r="E451" s="62"/>
      <c r="F451" s="62"/>
    </row>
    <row r="452" spans="1:6" ht="15">
      <c r="A452" s="62"/>
      <c r="B452" s="62"/>
      <c r="C452" s="62"/>
      <c r="D452" s="62"/>
      <c r="E452" s="62"/>
      <c r="F452" s="62"/>
    </row>
    <row r="453" spans="1:6" ht="15">
      <c r="A453" s="62"/>
      <c r="B453" s="62"/>
      <c r="C453" s="62"/>
      <c r="D453" s="62"/>
      <c r="E453" s="62"/>
      <c r="F453" s="62"/>
    </row>
    <row r="454" spans="1:6" ht="15">
      <c r="A454" s="62"/>
      <c r="B454" s="62"/>
      <c r="C454" s="62"/>
      <c r="D454" s="62"/>
      <c r="E454" s="62"/>
      <c r="F454" s="62"/>
    </row>
    <row r="455" spans="1:6" ht="15">
      <c r="A455" s="62"/>
      <c r="B455" s="62"/>
      <c r="C455" s="62"/>
      <c r="D455" s="62"/>
      <c r="E455" s="62"/>
      <c r="F455" s="62"/>
    </row>
    <row r="456" spans="1:6" ht="15">
      <c r="A456" s="62"/>
      <c r="B456" s="62"/>
      <c r="C456" s="62"/>
      <c r="D456" s="62"/>
      <c r="E456" s="62"/>
      <c r="F456" s="62"/>
    </row>
    <row r="457" spans="1:6" ht="15">
      <c r="A457" s="62"/>
      <c r="B457" s="62"/>
      <c r="C457" s="62"/>
      <c r="D457" s="62"/>
      <c r="E457" s="62"/>
      <c r="F457" s="62"/>
    </row>
    <row r="458" spans="1:6" ht="15">
      <c r="A458" s="62"/>
      <c r="B458" s="62"/>
      <c r="C458" s="62"/>
      <c r="D458" s="62"/>
      <c r="E458" s="62"/>
      <c r="F458" s="62"/>
    </row>
    <row r="459" spans="1:6" ht="15">
      <c r="A459" s="62"/>
      <c r="B459" s="62"/>
      <c r="C459" s="62"/>
      <c r="D459" s="62"/>
      <c r="E459" s="62"/>
      <c r="F459" s="62"/>
    </row>
    <row r="460" spans="1:6" ht="15">
      <c r="A460" s="62"/>
      <c r="B460" s="62"/>
      <c r="C460" s="62"/>
      <c r="D460" s="62"/>
      <c r="E460" s="62"/>
      <c r="F460" s="62"/>
    </row>
    <row r="461" spans="1:6" ht="15">
      <c r="A461" s="62"/>
      <c r="B461" s="62"/>
      <c r="C461" s="62"/>
      <c r="D461" s="62"/>
      <c r="E461" s="62"/>
      <c r="F461" s="62"/>
    </row>
    <row r="462" spans="1:6" ht="15">
      <c r="A462" s="62"/>
      <c r="B462" s="62"/>
      <c r="C462" s="62"/>
      <c r="D462" s="62"/>
      <c r="E462" s="62"/>
      <c r="F462" s="62"/>
    </row>
    <row r="463" spans="1:6" ht="15">
      <c r="A463" s="62"/>
      <c r="B463" s="62"/>
      <c r="C463" s="62"/>
      <c r="D463" s="62"/>
      <c r="E463" s="62"/>
      <c r="F463" s="62"/>
    </row>
    <row r="464" spans="1:6" ht="15">
      <c r="A464" s="62"/>
      <c r="B464" s="62"/>
      <c r="C464" s="62"/>
      <c r="D464" s="62"/>
      <c r="E464" s="62"/>
      <c r="F464" s="62"/>
    </row>
    <row r="465" spans="1:6" ht="15">
      <c r="A465" s="62"/>
      <c r="B465" s="62"/>
      <c r="C465" s="62"/>
      <c r="D465" s="62"/>
      <c r="E465" s="62"/>
      <c r="F465" s="62"/>
    </row>
    <row r="466" spans="1:6" ht="15">
      <c r="A466" s="62"/>
      <c r="B466" s="62"/>
      <c r="C466" s="62"/>
      <c r="D466" s="62"/>
      <c r="E466" s="62"/>
      <c r="F466" s="62"/>
    </row>
    <row r="467" spans="1:6" ht="15">
      <c r="A467" s="62"/>
      <c r="B467" s="62"/>
      <c r="C467" s="62"/>
      <c r="D467" s="62"/>
      <c r="E467" s="62"/>
      <c r="F467" s="62"/>
    </row>
    <row r="468" spans="1:6" ht="15">
      <c r="A468" s="62"/>
      <c r="B468" s="62"/>
      <c r="C468" s="62"/>
      <c r="D468" s="62"/>
      <c r="E468" s="62"/>
      <c r="F468" s="62"/>
    </row>
    <row r="469" spans="1:6" ht="15">
      <c r="A469" s="62"/>
      <c r="B469" s="62"/>
      <c r="C469" s="62"/>
      <c r="D469" s="62"/>
      <c r="E469" s="62"/>
      <c r="F469" s="62"/>
    </row>
    <row r="470" spans="1:6" ht="15">
      <c r="A470" s="62"/>
      <c r="B470" s="62"/>
      <c r="C470" s="62"/>
      <c r="D470" s="62"/>
      <c r="E470" s="62"/>
      <c r="F470" s="62"/>
    </row>
    <row r="471" spans="1:6" ht="15">
      <c r="A471" s="62"/>
      <c r="B471" s="62"/>
      <c r="C471" s="62"/>
      <c r="D471" s="62"/>
      <c r="E471" s="62"/>
      <c r="F471" s="62"/>
    </row>
    <row r="472" spans="1:6" ht="15">
      <c r="A472" s="62"/>
      <c r="B472" s="62"/>
      <c r="C472" s="62"/>
      <c r="D472" s="62"/>
      <c r="E472" s="62"/>
      <c r="F472" s="62"/>
    </row>
    <row r="473" spans="1:6" ht="15">
      <c r="A473" s="62"/>
      <c r="B473" s="62"/>
      <c r="C473" s="62"/>
      <c r="D473" s="62"/>
      <c r="E473" s="62"/>
      <c r="F473" s="62"/>
    </row>
    <row r="474" spans="1:6" ht="15">
      <c r="A474" s="62"/>
      <c r="B474" s="62"/>
      <c r="C474" s="62"/>
      <c r="D474" s="62"/>
      <c r="E474" s="62"/>
      <c r="F474" s="62"/>
    </row>
    <row r="475" spans="1:6" ht="15">
      <c r="A475" s="62"/>
      <c r="B475" s="62"/>
      <c r="C475" s="62"/>
      <c r="D475" s="62"/>
      <c r="E475" s="62"/>
      <c r="F475" s="62"/>
    </row>
    <row r="476" spans="1:6" ht="15">
      <c r="A476" s="62"/>
      <c r="B476" s="62"/>
      <c r="C476" s="62"/>
      <c r="D476" s="62"/>
      <c r="E476" s="62"/>
      <c r="F476" s="62"/>
    </row>
    <row r="477" spans="1:6" ht="15">
      <c r="A477" s="62"/>
      <c r="B477" s="62"/>
      <c r="C477" s="62"/>
      <c r="D477" s="62"/>
      <c r="E477" s="62"/>
      <c r="F477" s="62"/>
    </row>
    <row r="478" spans="1:6" ht="15">
      <c r="A478" s="62"/>
      <c r="B478" s="62"/>
      <c r="C478" s="62"/>
      <c r="D478" s="62"/>
      <c r="E478" s="62"/>
      <c r="F478" s="62"/>
    </row>
    <row r="479" spans="1:6" ht="15">
      <c r="A479" s="62"/>
      <c r="B479" s="62"/>
      <c r="C479" s="62"/>
      <c r="D479" s="62"/>
      <c r="E479" s="62"/>
      <c r="F479" s="62"/>
    </row>
    <row r="480" spans="1:6" ht="15">
      <c r="A480" s="62"/>
      <c r="B480" s="62"/>
      <c r="C480" s="62"/>
      <c r="D480" s="62"/>
      <c r="E480" s="62"/>
      <c r="F480" s="62"/>
    </row>
    <row r="481" spans="1:6" ht="15">
      <c r="A481" s="62"/>
      <c r="B481" s="62"/>
      <c r="C481" s="62"/>
      <c r="D481" s="62"/>
      <c r="E481" s="62"/>
      <c r="F481" s="62"/>
    </row>
    <row r="482" spans="1:6" ht="15">
      <c r="A482" s="62"/>
      <c r="B482" s="62"/>
      <c r="C482" s="62"/>
      <c r="D482" s="62"/>
      <c r="E482" s="62"/>
      <c r="F482" s="62"/>
    </row>
    <row r="483" spans="1:6" ht="15">
      <c r="A483" s="62"/>
      <c r="B483" s="62"/>
      <c r="C483" s="62"/>
      <c r="D483" s="62"/>
      <c r="E483" s="62"/>
      <c r="F483" s="62"/>
    </row>
    <row r="484" spans="1:6" ht="15">
      <c r="A484" s="62"/>
      <c r="B484" s="62"/>
      <c r="C484" s="62"/>
      <c r="D484" s="62"/>
      <c r="E484" s="62"/>
      <c r="F484" s="62"/>
    </row>
    <row r="485" spans="1:6" ht="15">
      <c r="A485" s="62"/>
      <c r="B485" s="62"/>
      <c r="C485" s="62"/>
      <c r="D485" s="62"/>
      <c r="E485" s="62"/>
      <c r="F485" s="62"/>
    </row>
    <row r="486" spans="1:6" ht="15">
      <c r="A486" s="62"/>
      <c r="B486" s="62"/>
      <c r="C486" s="62"/>
      <c r="D486" s="62"/>
      <c r="E486" s="62"/>
      <c r="F486" s="62"/>
    </row>
    <row r="487" spans="1:6" ht="15">
      <c r="A487" s="62"/>
      <c r="B487" s="62"/>
      <c r="C487" s="62"/>
      <c r="D487" s="62"/>
      <c r="E487" s="62"/>
      <c r="F487" s="62"/>
    </row>
    <row r="488" spans="1:6" ht="15">
      <c r="A488" s="62"/>
      <c r="B488" s="62"/>
      <c r="C488" s="62"/>
      <c r="D488" s="62"/>
      <c r="E488" s="62"/>
      <c r="F488" s="62"/>
    </row>
    <row r="489" spans="1:6" ht="15">
      <c r="A489" s="62"/>
      <c r="B489" s="62"/>
      <c r="C489" s="62"/>
      <c r="D489" s="62"/>
      <c r="E489" s="62"/>
      <c r="F489" s="62"/>
    </row>
    <row r="490" spans="1:6" ht="15">
      <c r="A490" s="62"/>
      <c r="B490" s="62"/>
      <c r="C490" s="62"/>
      <c r="D490" s="62"/>
      <c r="E490" s="62"/>
      <c r="F490" s="62"/>
    </row>
    <row r="491" spans="1:6" ht="15">
      <c r="A491" s="62"/>
      <c r="B491" s="62"/>
      <c r="C491" s="62"/>
      <c r="D491" s="62"/>
      <c r="E491" s="62"/>
      <c r="F491" s="62"/>
    </row>
    <row r="492" spans="1:6" ht="15">
      <c r="A492" s="62"/>
      <c r="B492" s="62"/>
      <c r="C492" s="62"/>
      <c r="D492" s="62"/>
      <c r="E492" s="62"/>
      <c r="F492" s="62"/>
    </row>
    <row r="493" spans="1:6" ht="15">
      <c r="A493" s="62"/>
      <c r="B493" s="62"/>
      <c r="C493" s="62"/>
      <c r="D493" s="62"/>
      <c r="E493" s="62"/>
      <c r="F493" s="62"/>
    </row>
    <row r="494" spans="1:6" ht="15">
      <c r="A494" s="62"/>
      <c r="B494" s="62"/>
      <c r="C494" s="62"/>
      <c r="D494" s="62"/>
      <c r="E494" s="62"/>
      <c r="F494" s="62"/>
    </row>
    <row r="495" spans="1:6" ht="15">
      <c r="A495" s="62"/>
      <c r="B495" s="62"/>
      <c r="C495" s="62"/>
      <c r="D495" s="62"/>
      <c r="E495" s="62"/>
      <c r="F495" s="62"/>
    </row>
    <row r="496" spans="1:6" ht="15">
      <c r="A496" s="62"/>
      <c r="B496" s="62"/>
      <c r="C496" s="62"/>
      <c r="D496" s="62"/>
      <c r="E496" s="62"/>
      <c r="F496" s="62"/>
    </row>
    <row r="497" spans="1:6" ht="15">
      <c r="A497" s="62"/>
      <c r="B497" s="62"/>
      <c r="C497" s="62"/>
      <c r="D497" s="62"/>
      <c r="E497" s="62"/>
      <c r="F497" s="62"/>
    </row>
    <row r="498" spans="1:6" ht="15">
      <c r="A498" s="62"/>
      <c r="B498" s="62"/>
      <c r="C498" s="62"/>
      <c r="D498" s="62"/>
      <c r="E498" s="62"/>
      <c r="F498" s="62"/>
    </row>
    <row r="499" spans="1:6" ht="15">
      <c r="A499" s="62"/>
      <c r="B499" s="62"/>
      <c r="C499" s="62"/>
      <c r="D499" s="62"/>
      <c r="E499" s="62"/>
      <c r="F499" s="62"/>
    </row>
    <row r="500" spans="1:6" ht="15">
      <c r="A500" s="62"/>
      <c r="B500" s="62"/>
      <c r="C500" s="62"/>
      <c r="D500" s="62"/>
      <c r="E500" s="62"/>
      <c r="F500" s="62"/>
    </row>
    <row r="501" spans="1:6" ht="15">
      <c r="A501" s="62"/>
      <c r="B501" s="62"/>
      <c r="C501" s="62"/>
      <c r="D501" s="62"/>
      <c r="E501" s="62"/>
      <c r="F501" s="62"/>
    </row>
    <row r="502" spans="1:6" ht="15">
      <c r="A502" s="62"/>
      <c r="B502" s="62"/>
      <c r="C502" s="62"/>
      <c r="D502" s="62"/>
      <c r="E502" s="62"/>
      <c r="F502" s="62"/>
    </row>
    <row r="503" spans="1:6" ht="15">
      <c r="A503" s="62"/>
      <c r="B503" s="62"/>
      <c r="C503" s="62"/>
      <c r="D503" s="62"/>
      <c r="E503" s="62"/>
      <c r="F503" s="62"/>
    </row>
    <row r="504" spans="1:6" ht="15">
      <c r="A504" s="62"/>
      <c r="B504" s="62"/>
      <c r="C504" s="62"/>
      <c r="D504" s="62"/>
      <c r="E504" s="62"/>
      <c r="F504" s="62"/>
    </row>
    <row r="505" spans="1:6" ht="15">
      <c r="A505" s="62"/>
      <c r="B505" s="62"/>
      <c r="C505" s="62"/>
      <c r="D505" s="62"/>
      <c r="E505" s="62"/>
      <c r="F505" s="62"/>
    </row>
    <row r="506" spans="1:6" ht="15">
      <c r="A506" s="62"/>
      <c r="B506" s="62"/>
      <c r="C506" s="62"/>
      <c r="D506" s="62"/>
      <c r="E506" s="62"/>
      <c r="F506" s="62"/>
    </row>
    <row r="507" spans="1:6" ht="15">
      <c r="A507" s="62"/>
      <c r="B507" s="62"/>
      <c r="C507" s="62"/>
      <c r="D507" s="62"/>
      <c r="E507" s="62"/>
      <c r="F507" s="62"/>
    </row>
    <row r="508" spans="1:6" ht="15">
      <c r="A508" s="62"/>
      <c r="B508" s="62"/>
      <c r="C508" s="62"/>
      <c r="D508" s="62"/>
      <c r="E508" s="62"/>
      <c r="F508" s="62"/>
    </row>
    <row r="509" spans="1:6" ht="15">
      <c r="A509" s="62"/>
      <c r="B509" s="62"/>
      <c r="C509" s="62"/>
      <c r="D509" s="62"/>
      <c r="E509" s="62"/>
      <c r="F509" s="62"/>
    </row>
    <row r="510" spans="1:6" ht="15">
      <c r="A510" s="62"/>
      <c r="B510" s="62"/>
      <c r="C510" s="62"/>
      <c r="D510" s="62"/>
      <c r="E510" s="62"/>
      <c r="F510" s="62"/>
    </row>
    <row r="511" spans="1:6" ht="15">
      <c r="A511" s="62"/>
      <c r="B511" s="62"/>
      <c r="C511" s="62"/>
      <c r="D511" s="62"/>
      <c r="E511" s="62"/>
      <c r="F511" s="62"/>
    </row>
    <row r="512" spans="1:6" ht="15">
      <c r="A512" s="62"/>
      <c r="B512" s="62"/>
      <c r="C512" s="62"/>
      <c r="D512" s="62"/>
      <c r="E512" s="62"/>
      <c r="F512" s="62"/>
    </row>
    <row r="513" spans="1:6" ht="15">
      <c r="A513" s="62"/>
      <c r="B513" s="62"/>
      <c r="C513" s="62"/>
      <c r="D513" s="62"/>
      <c r="E513" s="62"/>
      <c r="F513" s="62"/>
    </row>
    <row r="514" spans="1:6" ht="15">
      <c r="A514" s="62"/>
      <c r="B514" s="62"/>
      <c r="C514" s="62"/>
      <c r="D514" s="62"/>
      <c r="E514" s="62"/>
      <c r="F514" s="62"/>
    </row>
    <row r="515" spans="1:6" ht="15">
      <c r="A515" s="62"/>
      <c r="B515" s="62"/>
      <c r="C515" s="62"/>
      <c r="D515" s="62"/>
      <c r="E515" s="62"/>
      <c r="F515" s="62"/>
    </row>
    <row r="516" spans="1:6" ht="15">
      <c r="A516" s="62"/>
      <c r="B516" s="62"/>
      <c r="C516" s="62"/>
      <c r="D516" s="62"/>
      <c r="E516" s="62"/>
      <c r="F516" s="62"/>
    </row>
    <row r="517" spans="1:6" ht="15">
      <c r="A517" s="62"/>
      <c r="B517" s="62"/>
      <c r="C517" s="62"/>
      <c r="D517" s="62"/>
      <c r="E517" s="62"/>
      <c r="F517" s="62"/>
    </row>
    <row r="518" spans="1:6" ht="15">
      <c r="A518" s="62"/>
      <c r="B518" s="62"/>
      <c r="C518" s="62"/>
      <c r="D518" s="62"/>
      <c r="E518" s="62"/>
      <c r="F518" s="62"/>
    </row>
    <row r="519" spans="1:6" ht="15">
      <c r="A519" s="62"/>
      <c r="B519" s="62"/>
      <c r="C519" s="62"/>
      <c r="D519" s="62"/>
      <c r="E519" s="62"/>
      <c r="F519" s="62"/>
    </row>
    <row r="520" spans="1:6" ht="15">
      <c r="A520" s="62"/>
      <c r="B520" s="62"/>
      <c r="C520" s="62"/>
      <c r="D520" s="62"/>
      <c r="E520" s="62"/>
      <c r="F520" s="62"/>
    </row>
    <row r="521" spans="1:6" ht="15">
      <c r="A521" s="62"/>
      <c r="B521" s="62"/>
      <c r="C521" s="62"/>
      <c r="D521" s="62"/>
      <c r="E521" s="62"/>
      <c r="F521" s="62"/>
    </row>
    <row r="522" spans="1:6" ht="15">
      <c r="A522" s="62"/>
      <c r="B522" s="62"/>
      <c r="C522" s="62"/>
      <c r="D522" s="62"/>
      <c r="E522" s="62"/>
      <c r="F522" s="62"/>
    </row>
    <row r="523" spans="1:6" ht="15">
      <c r="A523" s="62"/>
      <c r="B523" s="62"/>
      <c r="C523" s="62"/>
      <c r="D523" s="62"/>
      <c r="E523" s="62"/>
      <c r="F523" s="62"/>
    </row>
    <row r="524" spans="1:6" ht="15">
      <c r="A524" s="62"/>
      <c r="B524" s="62"/>
      <c r="C524" s="62"/>
      <c r="D524" s="62"/>
      <c r="E524" s="62"/>
      <c r="F524" s="62"/>
    </row>
    <row r="525" spans="1:6" ht="15">
      <c r="A525" s="62"/>
      <c r="B525" s="62"/>
      <c r="C525" s="62"/>
      <c r="D525" s="62"/>
      <c r="E525" s="62"/>
      <c r="F525" s="62"/>
    </row>
    <row r="526" spans="1:6" ht="15">
      <c r="A526" s="62"/>
      <c r="B526" s="62"/>
      <c r="C526" s="62"/>
      <c r="D526" s="62"/>
      <c r="E526" s="62"/>
      <c r="F526" s="62"/>
    </row>
    <row r="527" spans="1:6" ht="15">
      <c r="A527" s="62"/>
      <c r="B527" s="62"/>
      <c r="C527" s="62"/>
      <c r="D527" s="62"/>
      <c r="E527" s="62"/>
      <c r="F527" s="62"/>
    </row>
    <row r="528" spans="1:6" ht="15">
      <c r="A528" s="62"/>
      <c r="B528" s="62"/>
      <c r="C528" s="62"/>
      <c r="D528" s="62"/>
      <c r="E528" s="62"/>
      <c r="F528" s="62"/>
    </row>
    <row r="529" spans="1:6" ht="15">
      <c r="A529" s="62"/>
      <c r="B529" s="62"/>
      <c r="C529" s="62"/>
      <c r="D529" s="62"/>
      <c r="E529" s="62"/>
      <c r="F529" s="62"/>
    </row>
    <row r="530" spans="1:6" ht="15">
      <c r="A530" s="62"/>
      <c r="B530" s="62"/>
      <c r="C530" s="62"/>
      <c r="D530" s="62"/>
      <c r="E530" s="62"/>
      <c r="F530" s="62"/>
    </row>
    <row r="531" spans="1:6" ht="15">
      <c r="A531" s="62"/>
      <c r="B531" s="62"/>
      <c r="C531" s="62"/>
      <c r="D531" s="62"/>
      <c r="E531" s="62"/>
      <c r="F531" s="62"/>
    </row>
    <row r="532" spans="1:6" ht="15">
      <c r="A532" s="62"/>
      <c r="B532" s="62"/>
      <c r="C532" s="62"/>
      <c r="D532" s="62"/>
      <c r="E532" s="62"/>
      <c r="F532" s="62"/>
    </row>
    <row r="533" spans="1:6" ht="15">
      <c r="A533" s="62"/>
      <c r="B533" s="62"/>
      <c r="C533" s="62"/>
      <c r="D533" s="62"/>
      <c r="E533" s="62"/>
      <c r="F533" s="62"/>
    </row>
    <row r="534" spans="1:6" ht="15">
      <c r="A534" s="62"/>
      <c r="B534" s="62"/>
      <c r="C534" s="62"/>
      <c r="D534" s="62"/>
      <c r="E534" s="62"/>
      <c r="F534" s="62"/>
    </row>
    <row r="535" spans="1:6" ht="15">
      <c r="A535" s="62"/>
      <c r="B535" s="62"/>
      <c r="C535" s="62"/>
      <c r="D535" s="62"/>
      <c r="E535" s="62"/>
      <c r="F535" s="62"/>
    </row>
    <row r="536" spans="1:6" ht="15">
      <c r="A536" s="62"/>
      <c r="B536" s="62"/>
      <c r="C536" s="62"/>
      <c r="D536" s="62"/>
      <c r="E536" s="62"/>
      <c r="F536" s="62"/>
    </row>
    <row r="537" spans="1:6" ht="15">
      <c r="A537" s="62"/>
      <c r="B537" s="62"/>
      <c r="C537" s="62"/>
      <c r="D537" s="62"/>
      <c r="E537" s="62"/>
      <c r="F537" s="62"/>
    </row>
    <row r="538" spans="1:6" ht="15">
      <c r="A538" s="62"/>
      <c r="B538" s="62"/>
      <c r="C538" s="62"/>
      <c r="D538" s="62"/>
      <c r="E538" s="62"/>
      <c r="F538" s="62"/>
    </row>
    <row r="539" spans="1:6" ht="15">
      <c r="A539" s="62"/>
      <c r="B539" s="62"/>
      <c r="C539" s="62"/>
      <c r="D539" s="62"/>
      <c r="E539" s="62"/>
      <c r="F539" s="62"/>
    </row>
    <row r="540" spans="1:6" ht="15">
      <c r="A540" s="62"/>
      <c r="B540" s="62"/>
      <c r="C540" s="62"/>
      <c r="D540" s="62"/>
      <c r="E540" s="62"/>
      <c r="F540" s="62"/>
    </row>
    <row r="541" spans="1:6" ht="15">
      <c r="A541" s="62"/>
      <c r="B541" s="62"/>
      <c r="C541" s="62"/>
      <c r="D541" s="62"/>
      <c r="E541" s="62"/>
      <c r="F541" s="62"/>
    </row>
    <row r="542" spans="1:6" ht="15">
      <c r="A542" s="62"/>
      <c r="B542" s="62"/>
      <c r="C542" s="62"/>
      <c r="D542" s="62"/>
      <c r="E542" s="62"/>
      <c r="F542" s="62"/>
    </row>
    <row r="543" spans="1:6" ht="15">
      <c r="A543" s="62"/>
      <c r="B543" s="62"/>
      <c r="C543" s="62"/>
      <c r="D543" s="62"/>
      <c r="E543" s="62"/>
      <c r="F543" s="62"/>
    </row>
    <row r="544" spans="1:6" ht="15">
      <c r="A544" s="62"/>
      <c r="B544" s="62"/>
      <c r="C544" s="62"/>
      <c r="D544" s="62"/>
      <c r="E544" s="62"/>
      <c r="F544" s="62"/>
    </row>
    <row r="545" spans="1:6" ht="15">
      <c r="A545" s="62"/>
      <c r="B545" s="62"/>
      <c r="C545" s="62"/>
      <c r="D545" s="62"/>
      <c r="E545" s="62"/>
      <c r="F545" s="62"/>
    </row>
    <row r="546" spans="1:6" ht="15">
      <c r="A546" s="62"/>
      <c r="B546" s="62"/>
      <c r="C546" s="62"/>
      <c r="D546" s="62"/>
      <c r="E546" s="62"/>
      <c r="F546" s="62"/>
    </row>
    <row r="547" spans="1:6" ht="15">
      <c r="A547" s="62"/>
      <c r="B547" s="62"/>
      <c r="C547" s="62"/>
      <c r="D547" s="62"/>
      <c r="E547" s="62"/>
      <c r="F547" s="62"/>
    </row>
    <row r="548" spans="1:6" ht="15">
      <c r="A548" s="62"/>
      <c r="B548" s="62"/>
      <c r="C548" s="62"/>
      <c r="D548" s="62"/>
      <c r="E548" s="62"/>
      <c r="F548" s="62"/>
    </row>
    <row r="549" spans="1:6" ht="15">
      <c r="A549" s="62"/>
      <c r="B549" s="62"/>
      <c r="C549" s="62"/>
      <c r="D549" s="62"/>
      <c r="E549" s="62"/>
      <c r="F549" s="62"/>
    </row>
    <row r="550" spans="1:6" ht="15">
      <c r="A550" s="62"/>
      <c r="B550" s="62"/>
      <c r="C550" s="62"/>
      <c r="D550" s="62"/>
      <c r="E550" s="62"/>
      <c r="F550" s="62"/>
    </row>
    <row r="551" spans="1:6" ht="15">
      <c r="A551" s="62"/>
      <c r="B551" s="62"/>
      <c r="C551" s="62"/>
      <c r="D551" s="62"/>
      <c r="E551" s="62"/>
      <c r="F551" s="62"/>
    </row>
    <row r="552" spans="1:6" ht="15">
      <c r="A552" s="62"/>
      <c r="B552" s="62"/>
      <c r="C552" s="62"/>
      <c r="D552" s="62"/>
      <c r="E552" s="62"/>
      <c r="F552" s="62"/>
    </row>
    <row r="553" spans="1:6" ht="15">
      <c r="A553" s="62"/>
      <c r="B553" s="62"/>
      <c r="C553" s="62"/>
      <c r="D553" s="62"/>
      <c r="E553" s="62"/>
      <c r="F553" s="62"/>
    </row>
    <row r="554" spans="1:6" ht="15">
      <c r="A554" s="62"/>
      <c r="B554" s="62"/>
      <c r="C554" s="62"/>
      <c r="D554" s="62"/>
      <c r="E554" s="62"/>
      <c r="F554" s="62"/>
    </row>
    <row r="555" spans="1:6" ht="15">
      <c r="A555" s="62"/>
      <c r="B555" s="62"/>
      <c r="C555" s="62"/>
      <c r="D555" s="62"/>
      <c r="E555" s="62"/>
      <c r="F555" s="62"/>
    </row>
    <row r="556" spans="1:6" ht="15">
      <c r="A556" s="62"/>
      <c r="B556" s="62"/>
      <c r="C556" s="62"/>
      <c r="D556" s="62"/>
      <c r="E556" s="62"/>
      <c r="F556" s="62"/>
    </row>
    <row r="557" spans="1:6" ht="15">
      <c r="A557" s="62"/>
      <c r="B557" s="62"/>
      <c r="C557" s="62"/>
      <c r="D557" s="62"/>
      <c r="E557" s="62"/>
      <c r="F557" s="62"/>
    </row>
    <row r="558" spans="1:6" ht="15">
      <c r="A558" s="62"/>
      <c r="B558" s="62"/>
      <c r="C558" s="62"/>
      <c r="D558" s="62"/>
      <c r="E558" s="62"/>
      <c r="F558" s="62"/>
    </row>
    <row r="559" spans="1:6" ht="15">
      <c r="A559" s="62"/>
      <c r="B559" s="62"/>
      <c r="C559" s="62"/>
      <c r="D559" s="62"/>
      <c r="E559" s="62"/>
      <c r="F559" s="62"/>
    </row>
    <row r="560" spans="1:6" ht="15">
      <c r="A560" s="62"/>
      <c r="B560" s="62"/>
      <c r="C560" s="62"/>
      <c r="D560" s="62"/>
      <c r="E560" s="62"/>
      <c r="F560" s="62"/>
    </row>
    <row r="561" spans="1:6" ht="15">
      <c r="A561" s="62"/>
      <c r="B561" s="62"/>
      <c r="C561" s="62"/>
      <c r="D561" s="62"/>
      <c r="E561" s="62"/>
      <c r="F561" s="62"/>
    </row>
    <row r="562" spans="1:6" ht="15">
      <c r="A562" s="62"/>
      <c r="B562" s="62"/>
      <c r="C562" s="62"/>
      <c r="D562" s="62"/>
      <c r="E562" s="62"/>
      <c r="F562" s="62"/>
    </row>
    <row r="563" spans="1:6" ht="15">
      <c r="A563" s="62"/>
      <c r="B563" s="62"/>
      <c r="C563" s="62"/>
      <c r="D563" s="62"/>
      <c r="E563" s="62"/>
      <c r="F563" s="62"/>
    </row>
    <row r="564" spans="1:6" ht="15">
      <c r="A564" s="62"/>
      <c r="B564" s="62"/>
      <c r="C564" s="62"/>
      <c r="D564" s="62"/>
      <c r="E564" s="62"/>
      <c r="F564" s="62"/>
    </row>
    <row r="565" spans="1:6" ht="15">
      <c r="A565" s="62"/>
      <c r="B565" s="62"/>
      <c r="C565" s="62"/>
      <c r="D565" s="62"/>
      <c r="E565" s="62"/>
      <c r="F565" s="62"/>
    </row>
    <row r="566" spans="1:6" ht="15">
      <c r="A566" s="62"/>
      <c r="B566" s="62"/>
      <c r="C566" s="62"/>
      <c r="D566" s="62"/>
      <c r="E566" s="62"/>
      <c r="F566" s="62"/>
    </row>
    <row r="567" spans="1:6" ht="15">
      <c r="A567" s="62"/>
      <c r="B567" s="62"/>
      <c r="C567" s="62"/>
      <c r="D567" s="62"/>
      <c r="E567" s="62"/>
      <c r="F567" s="62"/>
    </row>
    <row r="568" spans="1:6" ht="15">
      <c r="A568" s="62"/>
      <c r="B568" s="62"/>
      <c r="C568" s="62"/>
      <c r="D568" s="62"/>
      <c r="E568" s="62"/>
      <c r="F568" s="62"/>
    </row>
    <row r="569" spans="1:6" ht="15">
      <c r="A569" s="62"/>
      <c r="B569" s="62"/>
      <c r="C569" s="62"/>
      <c r="D569" s="62"/>
      <c r="E569" s="62"/>
      <c r="F569" s="62"/>
    </row>
    <row r="570" spans="1:6" ht="15">
      <c r="A570" s="62"/>
      <c r="B570" s="62"/>
      <c r="C570" s="62"/>
      <c r="D570" s="62"/>
      <c r="E570" s="62"/>
      <c r="F570" s="62"/>
    </row>
    <row r="571" spans="1:6" ht="15">
      <c r="A571" s="62"/>
      <c r="B571" s="62"/>
      <c r="C571" s="62"/>
      <c r="D571" s="62"/>
      <c r="E571" s="62"/>
      <c r="F571" s="62"/>
    </row>
    <row r="572" spans="1:6" ht="15">
      <c r="A572" s="62"/>
      <c r="B572" s="62"/>
      <c r="C572" s="62"/>
      <c r="D572" s="62"/>
      <c r="E572" s="62"/>
      <c r="F572" s="62"/>
    </row>
    <row r="573" spans="1:6" ht="15">
      <c r="A573" s="62"/>
      <c r="B573" s="62"/>
      <c r="C573" s="62"/>
      <c r="D573" s="62"/>
      <c r="E573" s="62"/>
      <c r="F573" s="62"/>
    </row>
    <row r="574" spans="1:6" ht="15">
      <c r="A574" s="62"/>
      <c r="B574" s="62"/>
      <c r="C574" s="62"/>
      <c r="D574" s="62"/>
      <c r="E574" s="62"/>
      <c r="F574" s="62"/>
    </row>
    <row r="575" spans="1:6" ht="15">
      <c r="A575" s="62"/>
      <c r="B575" s="62"/>
      <c r="C575" s="62"/>
      <c r="D575" s="62"/>
      <c r="E575" s="62"/>
      <c r="F575" s="62"/>
    </row>
    <row r="576" spans="1:6" ht="15">
      <c r="A576" s="62"/>
      <c r="B576" s="62"/>
      <c r="C576" s="62"/>
      <c r="D576" s="62"/>
      <c r="E576" s="62"/>
      <c r="F576" s="62"/>
    </row>
    <row r="577" spans="1:6" ht="15">
      <c r="A577" s="62"/>
      <c r="B577" s="62"/>
      <c r="C577" s="62"/>
      <c r="D577" s="62"/>
      <c r="E577" s="62"/>
      <c r="F577" s="62"/>
    </row>
    <row r="578" spans="1:6" ht="15">
      <c r="A578" s="62"/>
      <c r="B578" s="62"/>
      <c r="C578" s="62"/>
      <c r="D578" s="62"/>
      <c r="E578" s="62"/>
      <c r="F578" s="62"/>
    </row>
    <row r="579" spans="1:6" ht="15">
      <c r="A579" s="62"/>
      <c r="B579" s="62"/>
      <c r="C579" s="62"/>
      <c r="D579" s="62"/>
      <c r="E579" s="62"/>
      <c r="F579" s="62"/>
    </row>
    <row r="580" spans="1:6" ht="15">
      <c r="A580" s="62"/>
      <c r="B580" s="62"/>
      <c r="C580" s="62"/>
      <c r="D580" s="62"/>
      <c r="E580" s="62"/>
      <c r="F580" s="62"/>
    </row>
    <row r="581" spans="1:6" ht="15">
      <c r="A581" s="62"/>
      <c r="B581" s="62"/>
      <c r="C581" s="62"/>
      <c r="D581" s="62"/>
      <c r="E581" s="62"/>
      <c r="F581" s="62"/>
    </row>
    <row r="582" spans="1:6" ht="15">
      <c r="A582" s="62"/>
      <c r="B582" s="62"/>
      <c r="C582" s="62"/>
      <c r="D582" s="62"/>
      <c r="E582" s="62"/>
      <c r="F582" s="62"/>
    </row>
    <row r="583" spans="1:6" ht="15">
      <c r="A583" s="62"/>
      <c r="B583" s="62"/>
      <c r="C583" s="62"/>
      <c r="D583" s="62"/>
      <c r="E583" s="62"/>
      <c r="F583" s="62"/>
    </row>
    <row r="584" spans="1:6" ht="15">
      <c r="A584" s="62"/>
      <c r="B584" s="62"/>
      <c r="C584" s="62"/>
      <c r="D584" s="62"/>
      <c r="E584" s="62"/>
      <c r="F584" s="62"/>
    </row>
    <row r="585" spans="1:6" ht="15">
      <c r="A585" s="62"/>
      <c r="B585" s="62"/>
      <c r="C585" s="62"/>
      <c r="D585" s="62"/>
      <c r="E585" s="62"/>
      <c r="F585" s="62"/>
    </row>
    <row r="586" spans="1:6" ht="15">
      <c r="A586" s="62"/>
      <c r="B586" s="62"/>
      <c r="C586" s="62"/>
      <c r="D586" s="62"/>
      <c r="E586" s="62"/>
      <c r="F586" s="62"/>
    </row>
    <row r="587" spans="1:6" ht="15">
      <c r="A587" s="62"/>
      <c r="B587" s="62"/>
      <c r="C587" s="62"/>
      <c r="D587" s="62"/>
      <c r="E587" s="62"/>
      <c r="F587" s="62"/>
    </row>
    <row r="588" spans="1:6" ht="15">
      <c r="A588" s="62"/>
      <c r="B588" s="62"/>
      <c r="C588" s="62"/>
      <c r="D588" s="62"/>
      <c r="E588" s="62"/>
      <c r="F588" s="62"/>
    </row>
    <row r="589" spans="1:6" ht="15">
      <c r="A589" s="62"/>
      <c r="B589" s="62"/>
      <c r="C589" s="62"/>
      <c r="D589" s="62"/>
      <c r="E589" s="62"/>
      <c r="F589" s="62"/>
    </row>
    <row r="590" spans="1:6" ht="15">
      <c r="A590" s="62"/>
      <c r="B590" s="62"/>
      <c r="C590" s="62"/>
      <c r="D590" s="62"/>
      <c r="E590" s="62"/>
      <c r="F590" s="62"/>
    </row>
    <row r="591" spans="1:6" ht="15">
      <c r="A591" s="62"/>
      <c r="B591" s="62"/>
      <c r="C591" s="62"/>
      <c r="D591" s="62"/>
      <c r="E591" s="62"/>
      <c r="F591" s="62"/>
    </row>
    <row r="592" spans="1:6" ht="15">
      <c r="A592" s="62"/>
      <c r="B592" s="62"/>
      <c r="C592" s="62"/>
      <c r="D592" s="62"/>
      <c r="E592" s="62"/>
      <c r="F592" s="62"/>
    </row>
    <row r="593" spans="1:6" ht="15">
      <c r="A593" s="62"/>
      <c r="B593" s="62"/>
      <c r="C593" s="62"/>
      <c r="D593" s="62"/>
      <c r="E593" s="62"/>
      <c r="F593" s="62"/>
    </row>
    <row r="594" spans="1:6" ht="15">
      <c r="A594" s="62"/>
      <c r="B594" s="62"/>
      <c r="C594" s="62"/>
      <c r="D594" s="62"/>
      <c r="E594" s="62"/>
      <c r="F594" s="62"/>
    </row>
    <row r="595" spans="1:6" ht="15">
      <c r="A595" s="62"/>
      <c r="B595" s="62"/>
      <c r="C595" s="62"/>
      <c r="D595" s="62"/>
      <c r="E595" s="62"/>
      <c r="F595" s="62"/>
    </row>
    <row r="596" spans="1:6" ht="15">
      <c r="A596" s="62"/>
      <c r="B596" s="62"/>
      <c r="C596" s="62"/>
      <c r="D596" s="62"/>
      <c r="E596" s="62"/>
      <c r="F596" s="62"/>
    </row>
    <row r="597" spans="1:6" ht="15">
      <c r="A597" s="62"/>
      <c r="B597" s="62"/>
      <c r="C597" s="62"/>
      <c r="D597" s="62"/>
      <c r="E597" s="62"/>
      <c r="F597" s="62"/>
    </row>
    <row r="598" spans="1:6" ht="15">
      <c r="A598" s="62"/>
      <c r="B598" s="62"/>
      <c r="C598" s="62"/>
      <c r="D598" s="62"/>
      <c r="E598" s="62"/>
      <c r="F598" s="62"/>
    </row>
    <row r="599" spans="1:6" ht="15">
      <c r="A599" s="62"/>
      <c r="B599" s="62"/>
      <c r="C599" s="62"/>
      <c r="D599" s="62"/>
      <c r="E599" s="62"/>
      <c r="F599" s="62"/>
    </row>
    <row r="600" spans="1:6" ht="15">
      <c r="A600" s="62"/>
      <c r="B600" s="62"/>
      <c r="C600" s="62"/>
      <c r="D600" s="62"/>
      <c r="E600" s="62"/>
      <c r="F600" s="62"/>
    </row>
    <row r="601" spans="1:6" ht="15">
      <c r="A601" s="62"/>
      <c r="B601" s="62"/>
      <c r="C601" s="62"/>
      <c r="D601" s="62"/>
      <c r="E601" s="62"/>
      <c r="F601" s="62"/>
    </row>
    <row r="602" spans="1:6" ht="15">
      <c r="A602" s="62"/>
      <c r="B602" s="62"/>
      <c r="C602" s="62"/>
      <c r="D602" s="62"/>
      <c r="E602" s="62"/>
      <c r="F602" s="62"/>
    </row>
    <row r="603" spans="1:6" ht="15">
      <c r="A603" s="62"/>
      <c r="B603" s="62"/>
      <c r="C603" s="62"/>
      <c r="D603" s="62"/>
      <c r="E603" s="62"/>
      <c r="F603" s="62"/>
    </row>
    <row r="604" spans="1:6" ht="15">
      <c r="A604" s="62"/>
      <c r="B604" s="62"/>
      <c r="C604" s="62"/>
      <c r="D604" s="62"/>
      <c r="E604" s="62"/>
      <c r="F604" s="62"/>
    </row>
    <row r="605" spans="1:6" ht="15">
      <c r="A605" s="62"/>
      <c r="B605" s="62"/>
      <c r="C605" s="62"/>
      <c r="D605" s="62"/>
      <c r="E605" s="62"/>
      <c r="F605" s="62"/>
    </row>
    <row r="606" spans="1:6" ht="15">
      <c r="A606" s="62"/>
      <c r="B606" s="62"/>
      <c r="C606" s="62"/>
      <c r="D606" s="62"/>
      <c r="E606" s="62"/>
      <c r="F606" s="62"/>
    </row>
    <row r="607" spans="1:6" ht="15">
      <c r="A607" s="62"/>
      <c r="B607" s="62"/>
      <c r="C607" s="62"/>
      <c r="D607" s="62"/>
      <c r="E607" s="62"/>
      <c r="F607" s="62"/>
    </row>
    <row r="608" spans="1:6" ht="15">
      <c r="A608" s="62"/>
      <c r="B608" s="62"/>
      <c r="C608" s="62"/>
      <c r="D608" s="62"/>
      <c r="E608" s="62"/>
      <c r="F608" s="62"/>
    </row>
    <row r="609" spans="1:6" ht="15">
      <c r="A609" s="62"/>
      <c r="B609" s="62"/>
      <c r="C609" s="62"/>
      <c r="D609" s="62"/>
      <c r="E609" s="62"/>
      <c r="F609" s="62"/>
    </row>
    <row r="610" spans="1:6" ht="15">
      <c r="A610" s="62"/>
      <c r="B610" s="62"/>
      <c r="C610" s="62"/>
      <c r="D610" s="62"/>
      <c r="E610" s="62"/>
      <c r="F610" s="62"/>
    </row>
    <row r="611" spans="1:6" ht="15">
      <c r="A611" s="62"/>
      <c r="B611" s="62"/>
      <c r="C611" s="62"/>
      <c r="D611" s="62"/>
      <c r="E611" s="62"/>
      <c r="F611" s="62"/>
    </row>
    <row r="612" spans="1:6" ht="15">
      <c r="A612" s="62"/>
      <c r="B612" s="62"/>
      <c r="C612" s="62"/>
      <c r="D612" s="62"/>
      <c r="E612" s="62"/>
      <c r="F612" s="62"/>
    </row>
    <row r="613" spans="1:6" ht="15">
      <c r="A613" s="62"/>
      <c r="B613" s="62"/>
      <c r="C613" s="62"/>
      <c r="D613" s="62"/>
      <c r="E613" s="62"/>
      <c r="F613" s="62"/>
    </row>
    <row r="614" spans="1:6" ht="15">
      <c r="A614" s="62"/>
      <c r="B614" s="62"/>
      <c r="C614" s="62"/>
      <c r="D614" s="62"/>
      <c r="E614" s="62"/>
      <c r="F614" s="62"/>
    </row>
    <row r="615" spans="1:6" ht="15">
      <c r="A615" s="62"/>
      <c r="B615" s="62"/>
      <c r="C615" s="62"/>
      <c r="D615" s="62"/>
      <c r="E615" s="62"/>
      <c r="F615" s="62"/>
    </row>
    <row r="616" spans="1:6" ht="15">
      <c r="A616" s="62"/>
      <c r="B616" s="62"/>
      <c r="C616" s="62"/>
      <c r="D616" s="62"/>
      <c r="E616" s="62"/>
      <c r="F616" s="62"/>
    </row>
    <row r="617" spans="1:6" ht="15">
      <c r="A617" s="62"/>
      <c r="B617" s="62"/>
      <c r="C617" s="62"/>
      <c r="D617" s="62"/>
      <c r="E617" s="62"/>
      <c r="F617" s="62"/>
    </row>
    <row r="618" spans="1:6" ht="15">
      <c r="A618" s="62"/>
      <c r="B618" s="62"/>
      <c r="C618" s="62"/>
      <c r="D618" s="62"/>
      <c r="E618" s="62"/>
      <c r="F618" s="62"/>
    </row>
    <row r="619" spans="1:6" ht="15">
      <c r="A619" s="62"/>
      <c r="B619" s="62"/>
      <c r="C619" s="62"/>
      <c r="D619" s="62"/>
      <c r="E619" s="62"/>
      <c r="F619" s="62"/>
    </row>
    <row r="620" spans="1:6" ht="15">
      <c r="A620" s="62"/>
      <c r="B620" s="62"/>
      <c r="C620" s="62"/>
      <c r="D620" s="62"/>
      <c r="E620" s="62"/>
      <c r="F620" s="62"/>
    </row>
    <row r="621" spans="1:6" ht="15">
      <c r="A621" s="62"/>
      <c r="B621" s="62"/>
      <c r="C621" s="62"/>
      <c r="D621" s="62"/>
      <c r="E621" s="62"/>
      <c r="F621" s="62"/>
    </row>
    <row r="622" spans="1:6" ht="15">
      <c r="A622" s="62"/>
      <c r="B622" s="62"/>
      <c r="C622" s="62"/>
      <c r="D622" s="62"/>
      <c r="E622" s="62"/>
      <c r="F622" s="62"/>
    </row>
    <row r="623" spans="1:6" ht="15">
      <c r="A623" s="62"/>
      <c r="B623" s="62"/>
      <c r="C623" s="62"/>
      <c r="D623" s="62"/>
      <c r="E623" s="62"/>
      <c r="F623" s="62"/>
    </row>
    <row r="624" spans="1:6" ht="15">
      <c r="A624" s="62"/>
      <c r="B624" s="62"/>
      <c r="C624" s="62"/>
      <c r="D624" s="62"/>
      <c r="E624" s="62"/>
      <c r="F624" s="62"/>
    </row>
    <row r="625" spans="1:6" ht="15">
      <c r="A625" s="62"/>
      <c r="B625" s="62"/>
      <c r="C625" s="62"/>
      <c r="D625" s="62"/>
      <c r="E625" s="62"/>
      <c r="F625" s="62"/>
    </row>
    <row r="626" spans="1:6" ht="15">
      <c r="A626" s="62"/>
      <c r="B626" s="62"/>
      <c r="C626" s="62"/>
      <c r="D626" s="62"/>
      <c r="E626" s="62"/>
      <c r="F626" s="62"/>
    </row>
    <row r="627" spans="1:6" ht="15">
      <c r="A627" s="62"/>
      <c r="B627" s="62"/>
      <c r="C627" s="62"/>
      <c r="D627" s="62"/>
      <c r="E627" s="62"/>
      <c r="F627" s="62"/>
    </row>
    <row r="628" spans="1:6" ht="15">
      <c r="A628" s="62"/>
      <c r="B628" s="62"/>
      <c r="C628" s="62"/>
      <c r="D628" s="62"/>
      <c r="E628" s="62"/>
      <c r="F628" s="62"/>
    </row>
    <row r="629" spans="1:6" ht="15">
      <c r="A629" s="62"/>
      <c r="B629" s="62"/>
      <c r="C629" s="62"/>
      <c r="D629" s="62"/>
      <c r="E629" s="62"/>
      <c r="F629" s="62"/>
    </row>
    <row r="630" spans="1:6" ht="15">
      <c r="A630" s="62"/>
      <c r="B630" s="62"/>
      <c r="C630" s="62"/>
      <c r="D630" s="62"/>
      <c r="E630" s="62"/>
      <c r="F630" s="62"/>
    </row>
    <row r="631" spans="1:6" ht="15">
      <c r="A631" s="62"/>
      <c r="B631" s="62"/>
      <c r="C631" s="62"/>
      <c r="D631" s="62"/>
      <c r="E631" s="62"/>
      <c r="F631" s="62"/>
    </row>
    <row r="632" spans="1:6" ht="15">
      <c r="A632" s="62"/>
      <c r="B632" s="62"/>
      <c r="C632" s="62"/>
      <c r="D632" s="62"/>
      <c r="E632" s="62"/>
      <c r="F632" s="62"/>
    </row>
    <row r="633" spans="1:6" ht="15">
      <c r="A633" s="62"/>
      <c r="B633" s="62"/>
      <c r="C633" s="62"/>
      <c r="D633" s="62"/>
      <c r="E633" s="62"/>
      <c r="F633" s="62"/>
    </row>
    <row r="634" spans="1:6" ht="15">
      <c r="A634" s="62"/>
      <c r="B634" s="62"/>
      <c r="C634" s="62"/>
      <c r="D634" s="62"/>
      <c r="E634" s="62"/>
      <c r="F634" s="62"/>
    </row>
    <row r="635" spans="1:6" ht="15">
      <c r="A635" s="62"/>
      <c r="B635" s="62"/>
      <c r="C635" s="62"/>
      <c r="D635" s="62"/>
      <c r="E635" s="62"/>
      <c r="F635" s="62"/>
    </row>
    <row r="636" spans="1:6" ht="15">
      <c r="A636" s="62"/>
      <c r="B636" s="62"/>
      <c r="C636" s="62"/>
      <c r="D636" s="62"/>
      <c r="E636" s="62"/>
      <c r="F636" s="62"/>
    </row>
    <row r="637" spans="1:6" ht="15">
      <c r="A637" s="62"/>
      <c r="B637" s="62"/>
      <c r="C637" s="62"/>
      <c r="D637" s="62"/>
      <c r="E637" s="62"/>
      <c r="F637" s="62"/>
    </row>
    <row r="638" spans="1:6" ht="15">
      <c r="A638" s="62"/>
      <c r="B638" s="62"/>
      <c r="C638" s="62"/>
      <c r="D638" s="62"/>
      <c r="E638" s="62"/>
      <c r="F638" s="62"/>
    </row>
    <row r="639" spans="1:6" ht="15">
      <c r="A639" s="62"/>
      <c r="B639" s="62"/>
      <c r="C639" s="62"/>
      <c r="D639" s="62"/>
      <c r="E639" s="62"/>
      <c r="F639" s="62"/>
    </row>
    <row r="640" spans="1:6" ht="15">
      <c r="A640" s="62"/>
      <c r="B640" s="62"/>
      <c r="C640" s="62"/>
      <c r="D640" s="62"/>
      <c r="E640" s="62"/>
      <c r="F640" s="62"/>
    </row>
    <row r="641" spans="1:6" ht="15">
      <c r="A641" s="62"/>
      <c r="B641" s="62"/>
      <c r="C641" s="62"/>
      <c r="D641" s="62"/>
      <c r="E641" s="62"/>
      <c r="F641" s="62"/>
    </row>
    <row r="642" spans="1:6" ht="15">
      <c r="A642" s="62"/>
      <c r="B642" s="62"/>
      <c r="C642" s="62"/>
      <c r="D642" s="62"/>
      <c r="E642" s="62"/>
      <c r="F642" s="62"/>
    </row>
    <row r="643" spans="1:6" ht="15">
      <c r="A643" s="62"/>
      <c r="B643" s="62"/>
      <c r="C643" s="62"/>
      <c r="D643" s="62"/>
      <c r="E643" s="62"/>
      <c r="F643" s="62"/>
    </row>
    <row r="644" spans="1:6" ht="15">
      <c r="A644" s="62"/>
      <c r="B644" s="62"/>
      <c r="C644" s="62"/>
      <c r="D644" s="62"/>
      <c r="E644" s="62"/>
      <c r="F644" s="62"/>
    </row>
    <row r="645" spans="1:6" ht="15">
      <c r="A645" s="62"/>
      <c r="B645" s="62"/>
      <c r="C645" s="62"/>
      <c r="D645" s="62"/>
      <c r="E645" s="62"/>
      <c r="F645" s="62"/>
    </row>
    <row r="646" spans="1:6" ht="15">
      <c r="A646" s="62"/>
      <c r="B646" s="62"/>
      <c r="C646" s="62"/>
      <c r="D646" s="62"/>
      <c r="E646" s="62"/>
      <c r="F646" s="62"/>
    </row>
    <row r="647" spans="1:6" ht="15">
      <c r="A647" s="62"/>
      <c r="B647" s="62"/>
      <c r="C647" s="62"/>
      <c r="D647" s="62"/>
      <c r="E647" s="62"/>
      <c r="F647" s="62"/>
    </row>
    <row r="648" spans="1:6" ht="15">
      <c r="A648" s="62"/>
      <c r="B648" s="62"/>
      <c r="C648" s="62"/>
      <c r="D648" s="62"/>
      <c r="E648" s="62"/>
      <c r="F648" s="62"/>
    </row>
    <row r="649" spans="1:6" ht="15">
      <c r="A649" s="62"/>
      <c r="B649" s="62"/>
      <c r="C649" s="62"/>
      <c r="D649" s="62"/>
      <c r="E649" s="62"/>
      <c r="F649" s="62"/>
    </row>
    <row r="650" spans="1:6" ht="15">
      <c r="A650" s="62"/>
      <c r="B650" s="62"/>
      <c r="C650" s="62"/>
      <c r="D650" s="62"/>
      <c r="E650" s="62"/>
      <c r="F650" s="62"/>
    </row>
    <row r="651" spans="1:6" ht="15">
      <c r="A651" s="62"/>
      <c r="B651" s="62"/>
      <c r="C651" s="62"/>
      <c r="D651" s="62"/>
      <c r="E651" s="62"/>
      <c r="F651" s="62"/>
    </row>
    <row r="652" spans="1:6" ht="15">
      <c r="A652" s="62"/>
      <c r="B652" s="62"/>
      <c r="C652" s="62"/>
      <c r="D652" s="62"/>
      <c r="E652" s="62"/>
      <c r="F652" s="62"/>
    </row>
    <row r="653" spans="1:6" ht="15">
      <c r="A653" s="62"/>
      <c r="B653" s="62"/>
      <c r="C653" s="62"/>
      <c r="D653" s="62"/>
      <c r="E653" s="62"/>
      <c r="F653" s="62"/>
    </row>
    <row r="654" spans="1:6" ht="15">
      <c r="A654" s="62"/>
      <c r="B654" s="62"/>
      <c r="C654" s="62"/>
      <c r="D654" s="62"/>
      <c r="E654" s="62"/>
      <c r="F654" s="62"/>
    </row>
    <row r="655" spans="1:6" ht="15">
      <c r="A655" s="62"/>
      <c r="B655" s="62"/>
      <c r="C655" s="62"/>
      <c r="D655" s="62"/>
      <c r="E655" s="62"/>
      <c r="F655" s="62"/>
    </row>
    <row r="656" spans="1:6" ht="15">
      <c r="A656" s="62"/>
      <c r="B656" s="62"/>
      <c r="C656" s="62"/>
      <c r="D656" s="62"/>
      <c r="E656" s="62"/>
      <c r="F656" s="62"/>
    </row>
    <row r="657" spans="1:6" ht="15">
      <c r="A657" s="62"/>
      <c r="B657" s="62"/>
      <c r="C657" s="62"/>
      <c r="D657" s="62"/>
      <c r="E657" s="62"/>
      <c r="F657" s="62"/>
    </row>
    <row r="658" spans="1:6" ht="15">
      <c r="A658" s="62"/>
      <c r="B658" s="62"/>
      <c r="C658" s="62"/>
      <c r="D658" s="62"/>
      <c r="E658" s="62"/>
      <c r="F658" s="62"/>
    </row>
    <row r="659" spans="1:6" ht="15">
      <c r="A659" s="62"/>
      <c r="B659" s="62"/>
      <c r="C659" s="62"/>
      <c r="D659" s="62"/>
      <c r="E659" s="62"/>
      <c r="F659" s="62"/>
    </row>
    <row r="660" spans="1:6" ht="15">
      <c r="A660" s="62"/>
      <c r="B660" s="62"/>
      <c r="C660" s="62"/>
      <c r="D660" s="62"/>
      <c r="E660" s="62"/>
      <c r="F660" s="62"/>
    </row>
    <row r="661" spans="1:6" ht="15">
      <c r="A661" s="62"/>
      <c r="B661" s="62"/>
      <c r="C661" s="62"/>
      <c r="D661" s="62"/>
      <c r="E661" s="62"/>
      <c r="F661" s="62"/>
    </row>
    <row r="662" spans="1:6" ht="15">
      <c r="A662" s="62"/>
      <c r="B662" s="62"/>
      <c r="C662" s="62"/>
      <c r="D662" s="62"/>
      <c r="E662" s="62"/>
      <c r="F662" s="62"/>
    </row>
    <row r="663" spans="1:6" ht="15">
      <c r="A663" s="62"/>
      <c r="B663" s="62"/>
      <c r="C663" s="62"/>
      <c r="D663" s="62"/>
      <c r="E663" s="62"/>
      <c r="F663" s="62"/>
    </row>
    <row r="664" spans="1:6" ht="15">
      <c r="A664" s="62"/>
      <c r="B664" s="62"/>
      <c r="C664" s="62"/>
      <c r="D664" s="62"/>
      <c r="E664" s="62"/>
      <c r="F664" s="62"/>
    </row>
    <row r="665" spans="1:6" ht="15">
      <c r="A665" s="62"/>
      <c r="B665" s="62"/>
      <c r="C665" s="62"/>
      <c r="D665" s="62"/>
      <c r="E665" s="62"/>
      <c r="F665" s="62"/>
    </row>
    <row r="666" spans="1:6" ht="15">
      <c r="A666" s="62"/>
      <c r="B666" s="62"/>
      <c r="C666" s="62"/>
      <c r="D666" s="62"/>
      <c r="E666" s="62"/>
      <c r="F666" s="62"/>
    </row>
    <row r="667" spans="1:6" ht="15">
      <c r="A667" s="62"/>
      <c r="B667" s="62"/>
      <c r="C667" s="62"/>
      <c r="D667" s="62"/>
      <c r="E667" s="62"/>
      <c r="F667" s="62"/>
    </row>
    <row r="668" spans="1:6" ht="15">
      <c r="A668" s="62"/>
      <c r="B668" s="62"/>
      <c r="C668" s="62"/>
      <c r="D668" s="62"/>
      <c r="E668" s="62"/>
      <c r="F668" s="62"/>
    </row>
    <row r="669" spans="1:6" ht="15">
      <c r="A669" s="62"/>
      <c r="B669" s="62"/>
      <c r="C669" s="62"/>
      <c r="D669" s="62"/>
      <c r="E669" s="62"/>
      <c r="F669" s="62"/>
    </row>
    <row r="670" spans="1:6" ht="15">
      <c r="A670" s="62"/>
      <c r="B670" s="62"/>
      <c r="C670" s="62"/>
      <c r="D670" s="62"/>
      <c r="E670" s="62"/>
      <c r="F670" s="62"/>
    </row>
    <row r="671" spans="1:6" ht="15">
      <c r="A671" s="62"/>
      <c r="B671" s="62"/>
      <c r="C671" s="62"/>
      <c r="D671" s="62"/>
      <c r="E671" s="62"/>
      <c r="F671" s="62"/>
    </row>
    <row r="672" spans="1:6" ht="15">
      <c r="A672" s="62"/>
      <c r="B672" s="62"/>
      <c r="C672" s="62"/>
      <c r="D672" s="62"/>
      <c r="E672" s="62"/>
      <c r="F672" s="62"/>
    </row>
    <row r="673" spans="1:6" ht="15">
      <c r="A673" s="62"/>
      <c r="B673" s="62"/>
      <c r="C673" s="62"/>
      <c r="D673" s="62"/>
      <c r="E673" s="62"/>
      <c r="F673" s="62"/>
    </row>
    <row r="674" spans="1:6" ht="15">
      <c r="A674" s="62"/>
      <c r="B674" s="62"/>
      <c r="C674" s="62"/>
      <c r="D674" s="62"/>
      <c r="E674" s="62"/>
      <c r="F674" s="62"/>
    </row>
    <row r="675" spans="1:6" ht="15">
      <c r="A675" s="62"/>
      <c r="B675" s="62"/>
      <c r="C675" s="62"/>
      <c r="D675" s="62"/>
      <c r="E675" s="62"/>
      <c r="F675" s="62"/>
    </row>
    <row r="676" spans="1:6" ht="15">
      <c r="A676" s="62"/>
      <c r="B676" s="62"/>
      <c r="C676" s="62"/>
      <c r="D676" s="62"/>
      <c r="E676" s="62"/>
      <c r="F676" s="62"/>
    </row>
    <row r="677" spans="1:6" ht="15">
      <c r="A677" s="62"/>
      <c r="B677" s="62"/>
      <c r="C677" s="62"/>
      <c r="D677" s="62"/>
      <c r="E677" s="62"/>
      <c r="F677" s="62"/>
    </row>
    <row r="678" spans="1:6" ht="15">
      <c r="A678" s="62"/>
      <c r="B678" s="62"/>
      <c r="C678" s="62"/>
      <c r="D678" s="62"/>
      <c r="E678" s="62"/>
      <c r="F678" s="62"/>
    </row>
    <row r="679" spans="1:6" ht="15">
      <c r="A679" s="62"/>
      <c r="B679" s="62"/>
      <c r="C679" s="62"/>
      <c r="D679" s="62"/>
      <c r="E679" s="62"/>
      <c r="F679" s="62"/>
    </row>
    <row r="680" spans="1:6" ht="15">
      <c r="A680" s="62"/>
      <c r="B680" s="62"/>
      <c r="C680" s="62"/>
      <c r="D680" s="62"/>
      <c r="E680" s="62"/>
      <c r="F680" s="62"/>
    </row>
    <row r="681" spans="1:6" ht="15">
      <c r="A681" s="62"/>
      <c r="B681" s="62"/>
      <c r="C681" s="62"/>
      <c r="D681" s="62"/>
      <c r="E681" s="62"/>
      <c r="F681" s="62"/>
    </row>
    <row r="682" spans="1:6" ht="15">
      <c r="A682" s="62"/>
      <c r="B682" s="62"/>
      <c r="C682" s="62"/>
      <c r="D682" s="62"/>
      <c r="E682" s="62"/>
      <c r="F682" s="62"/>
    </row>
    <row r="683" spans="1:6" ht="15">
      <c r="A683" s="62"/>
      <c r="B683" s="62"/>
      <c r="C683" s="62"/>
      <c r="D683" s="62"/>
      <c r="E683" s="62"/>
      <c r="F683" s="62"/>
    </row>
    <row r="684" spans="1:6" ht="15">
      <c r="A684" s="62"/>
      <c r="B684" s="62"/>
      <c r="C684" s="62"/>
      <c r="D684" s="62"/>
      <c r="E684" s="62"/>
      <c r="F684" s="62"/>
    </row>
    <row r="685" spans="1:6" ht="15">
      <c r="A685" s="62"/>
      <c r="B685" s="62"/>
      <c r="C685" s="62"/>
      <c r="D685" s="62"/>
      <c r="E685" s="62"/>
      <c r="F685" s="62"/>
    </row>
    <row r="686" spans="1:6" ht="15">
      <c r="A686" s="62"/>
      <c r="B686" s="62"/>
      <c r="C686" s="62"/>
      <c r="D686" s="62"/>
      <c r="E686" s="62"/>
      <c r="F686" s="62"/>
    </row>
    <row r="687" spans="1:6" ht="15">
      <c r="A687" s="62"/>
      <c r="B687" s="62"/>
      <c r="C687" s="62"/>
      <c r="D687" s="62"/>
      <c r="E687" s="62"/>
      <c r="F687" s="62"/>
    </row>
    <row r="688" spans="1:6" ht="15">
      <c r="A688" s="62"/>
      <c r="B688" s="62"/>
      <c r="C688" s="62"/>
      <c r="D688" s="62"/>
      <c r="E688" s="62"/>
      <c r="F688" s="62"/>
    </row>
    <row r="689" spans="1:6" ht="15">
      <c r="A689" s="62"/>
      <c r="B689" s="62"/>
      <c r="C689" s="62"/>
      <c r="D689" s="62"/>
      <c r="E689" s="62"/>
      <c r="F689" s="62"/>
    </row>
    <row r="690" spans="1:6" ht="15">
      <c r="A690" s="62"/>
      <c r="B690" s="62"/>
      <c r="C690" s="62"/>
      <c r="D690" s="62"/>
      <c r="E690" s="62"/>
      <c r="F690" s="62"/>
    </row>
    <row r="691" spans="1:6" ht="15">
      <c r="A691" s="62"/>
      <c r="B691" s="62"/>
      <c r="C691" s="62"/>
      <c r="D691" s="62"/>
      <c r="E691" s="62"/>
      <c r="F691" s="62"/>
    </row>
    <row r="692" spans="1:6" ht="15">
      <c r="A692" s="62"/>
      <c r="B692" s="62"/>
      <c r="C692" s="62"/>
      <c r="D692" s="62"/>
      <c r="E692" s="62"/>
      <c r="F692" s="62"/>
    </row>
    <row r="693" spans="1:6" ht="15">
      <c r="A693" s="62"/>
      <c r="B693" s="62"/>
      <c r="C693" s="62"/>
      <c r="D693" s="62"/>
      <c r="E693" s="62"/>
      <c r="F693" s="62"/>
    </row>
    <row r="694" spans="1:6" ht="15">
      <c r="A694" s="62"/>
      <c r="B694" s="62"/>
      <c r="C694" s="62"/>
      <c r="D694" s="62"/>
      <c r="E694" s="62"/>
      <c r="F694" s="62"/>
    </row>
    <row r="695" spans="1:6" ht="15">
      <c r="A695" s="62"/>
      <c r="B695" s="62"/>
      <c r="C695" s="62"/>
      <c r="D695" s="62"/>
      <c r="E695" s="62"/>
      <c r="F695" s="62"/>
    </row>
    <row r="696" spans="1:6" ht="15">
      <c r="A696" s="62"/>
      <c r="B696" s="62"/>
      <c r="C696" s="62"/>
      <c r="D696" s="62"/>
      <c r="E696" s="62"/>
      <c r="F696" s="62"/>
    </row>
    <row r="697" spans="1:6" ht="15">
      <c r="A697" s="62"/>
      <c r="B697" s="62"/>
      <c r="C697" s="62"/>
      <c r="D697" s="62"/>
      <c r="E697" s="62"/>
      <c r="F697" s="62"/>
    </row>
    <row r="698" spans="1:6" ht="15">
      <c r="A698" s="62"/>
      <c r="B698" s="62"/>
      <c r="C698" s="62"/>
      <c r="D698" s="62"/>
      <c r="E698" s="62"/>
      <c r="F698" s="62"/>
    </row>
    <row r="699" spans="1:6" ht="15">
      <c r="A699" s="62"/>
      <c r="B699" s="62"/>
      <c r="C699" s="62"/>
      <c r="D699" s="62"/>
      <c r="E699" s="62"/>
      <c r="F699" s="62"/>
    </row>
    <row r="700" spans="1:6" ht="15">
      <c r="A700" s="62"/>
      <c r="B700" s="62"/>
      <c r="C700" s="62"/>
      <c r="D700" s="62"/>
      <c r="E700" s="62"/>
      <c r="F700" s="62"/>
    </row>
    <row r="701" spans="1:6" ht="15">
      <c r="A701" s="62"/>
      <c r="B701" s="62"/>
      <c r="C701" s="62"/>
      <c r="D701" s="62"/>
      <c r="E701" s="62"/>
      <c r="F701" s="62"/>
    </row>
    <row r="702" spans="1:6" ht="15">
      <c r="A702" s="62"/>
      <c r="B702" s="62"/>
      <c r="C702" s="62"/>
      <c r="D702" s="62"/>
      <c r="E702" s="62"/>
      <c r="F702" s="62"/>
    </row>
    <row r="703" spans="1:6" ht="15">
      <c r="A703" s="62"/>
      <c r="B703" s="62"/>
      <c r="C703" s="62"/>
      <c r="D703" s="62"/>
      <c r="E703" s="62"/>
      <c r="F703" s="62"/>
    </row>
    <row r="704" spans="1:6" ht="15">
      <c r="A704" s="62"/>
      <c r="B704" s="62"/>
      <c r="C704" s="62"/>
      <c r="D704" s="62"/>
      <c r="E704" s="62"/>
      <c r="F704" s="62"/>
    </row>
    <row r="705" spans="1:6" ht="15">
      <c r="A705" s="62"/>
      <c r="B705" s="62"/>
      <c r="C705" s="62"/>
      <c r="D705" s="62"/>
      <c r="E705" s="62"/>
      <c r="F705" s="62"/>
    </row>
    <row r="706" spans="1:6" ht="15">
      <c r="A706" s="62"/>
      <c r="B706" s="62"/>
      <c r="C706" s="62"/>
      <c r="D706" s="62"/>
      <c r="E706" s="62"/>
      <c r="F706" s="62"/>
    </row>
    <row r="707" spans="1:6" ht="15">
      <c r="A707" s="62"/>
      <c r="B707" s="62"/>
      <c r="C707" s="62"/>
      <c r="D707" s="62"/>
      <c r="E707" s="62"/>
      <c r="F707" s="62"/>
    </row>
    <row r="708" spans="1:6" ht="15">
      <c r="A708" s="62"/>
      <c r="B708" s="62"/>
      <c r="C708" s="62"/>
      <c r="D708" s="62"/>
      <c r="E708" s="62"/>
      <c r="F708" s="62"/>
    </row>
    <row r="709" spans="1:6" ht="15">
      <c r="A709" s="62"/>
      <c r="B709" s="62"/>
      <c r="C709" s="62"/>
      <c r="D709" s="62"/>
      <c r="E709" s="62"/>
      <c r="F709" s="62"/>
    </row>
    <row r="710" spans="1:6" ht="15">
      <c r="A710" s="62"/>
      <c r="B710" s="62"/>
      <c r="C710" s="62"/>
      <c r="D710" s="62"/>
      <c r="E710" s="62"/>
      <c r="F710" s="62"/>
    </row>
    <row r="711" spans="1:6" ht="15">
      <c r="A711" s="62"/>
      <c r="B711" s="62"/>
      <c r="C711" s="62"/>
      <c r="D711" s="62"/>
      <c r="E711" s="62"/>
      <c r="F711" s="62"/>
    </row>
    <row r="712" spans="1:6" ht="15">
      <c r="A712" s="62"/>
      <c r="B712" s="62"/>
      <c r="C712" s="62"/>
      <c r="D712" s="62"/>
      <c r="E712" s="62"/>
      <c r="F712" s="62"/>
    </row>
    <row r="713" spans="1:6" ht="15">
      <c r="A713" s="62"/>
      <c r="B713" s="62"/>
      <c r="C713" s="62"/>
      <c r="D713" s="62"/>
      <c r="E713" s="62"/>
      <c r="F713" s="62"/>
    </row>
    <row r="714" spans="1:6" ht="15">
      <c r="A714" s="62"/>
      <c r="B714" s="62"/>
      <c r="C714" s="62"/>
      <c r="D714" s="62"/>
      <c r="E714" s="62"/>
      <c r="F714" s="62"/>
    </row>
    <row r="715" spans="1:6" ht="15">
      <c r="A715" s="62"/>
      <c r="B715" s="62"/>
      <c r="C715" s="62"/>
      <c r="D715" s="62"/>
      <c r="E715" s="62"/>
      <c r="F715" s="62"/>
    </row>
    <row r="716" spans="1:6" ht="15">
      <c r="A716" s="62"/>
      <c r="B716" s="62"/>
      <c r="C716" s="62"/>
      <c r="D716" s="62"/>
      <c r="E716" s="62"/>
      <c r="F716" s="62"/>
    </row>
    <row r="717" spans="1:6" ht="15">
      <c r="A717" s="62"/>
      <c r="B717" s="62"/>
      <c r="C717" s="62"/>
      <c r="D717" s="62"/>
      <c r="E717" s="62"/>
      <c r="F717" s="62"/>
    </row>
    <row r="718" spans="1:6" ht="15">
      <c r="A718" s="62"/>
      <c r="B718" s="62"/>
      <c r="C718" s="62"/>
      <c r="D718" s="62"/>
      <c r="E718" s="62"/>
      <c r="F718" s="62"/>
    </row>
    <row r="719" spans="1:6" ht="15">
      <c r="A719" s="62"/>
      <c r="B719" s="62"/>
      <c r="C719" s="62"/>
      <c r="D719" s="62"/>
      <c r="E719" s="62"/>
      <c r="F719" s="62"/>
    </row>
    <row r="720" spans="1:6" ht="15">
      <c r="A720" s="62"/>
      <c r="B720" s="62"/>
      <c r="C720" s="62"/>
      <c r="D720" s="62"/>
      <c r="E720" s="62"/>
      <c r="F720" s="62"/>
    </row>
    <row r="721" spans="1:6" ht="15">
      <c r="A721" s="62"/>
      <c r="B721" s="62"/>
      <c r="C721" s="62"/>
      <c r="D721" s="62"/>
      <c r="E721" s="62"/>
      <c r="F721" s="62"/>
    </row>
    <row r="722" spans="1:6" ht="15">
      <c r="A722" s="62"/>
      <c r="B722" s="62"/>
      <c r="C722" s="62"/>
      <c r="D722" s="62"/>
      <c r="E722" s="62"/>
      <c r="F722" s="62"/>
    </row>
    <row r="723" spans="1:6" ht="15">
      <c r="A723" s="62"/>
      <c r="B723" s="62"/>
      <c r="C723" s="62"/>
      <c r="D723" s="62"/>
      <c r="E723" s="62"/>
      <c r="F723" s="62"/>
    </row>
    <row r="724" spans="1:6" ht="15">
      <c r="A724" s="62"/>
      <c r="B724" s="62"/>
      <c r="C724" s="62"/>
      <c r="D724" s="62"/>
      <c r="E724" s="62"/>
      <c r="F724" s="62"/>
    </row>
    <row r="725" spans="1:6" ht="15">
      <c r="A725" s="62"/>
      <c r="B725" s="62"/>
      <c r="C725" s="62"/>
      <c r="D725" s="62"/>
      <c r="E725" s="62"/>
      <c r="F725" s="62"/>
    </row>
    <row r="726" spans="1:6" ht="15">
      <c r="A726" s="62"/>
      <c r="B726" s="62"/>
      <c r="C726" s="62"/>
      <c r="D726" s="62"/>
      <c r="E726" s="62"/>
      <c r="F726" s="62"/>
    </row>
    <row r="727" spans="1:6" ht="15">
      <c r="A727" s="62"/>
      <c r="B727" s="62"/>
      <c r="C727" s="62"/>
      <c r="D727" s="62"/>
      <c r="E727" s="62"/>
      <c r="F727" s="62"/>
    </row>
    <row r="728" spans="1:6" ht="15">
      <c r="A728" s="62"/>
      <c r="B728" s="62"/>
      <c r="C728" s="62"/>
      <c r="D728" s="62"/>
      <c r="E728" s="62"/>
      <c r="F728" s="62"/>
    </row>
    <row r="729" spans="1:6" ht="15">
      <c r="A729" s="62"/>
      <c r="B729" s="62"/>
      <c r="C729" s="62"/>
      <c r="D729" s="62"/>
      <c r="E729" s="62"/>
      <c r="F729" s="62"/>
    </row>
    <row r="730" spans="1:6" ht="15">
      <c r="A730" s="62"/>
      <c r="B730" s="62"/>
      <c r="C730" s="62"/>
      <c r="D730" s="62"/>
      <c r="E730" s="62"/>
      <c r="F730" s="62"/>
    </row>
    <row r="731" spans="1:6" ht="15">
      <c r="A731" s="62"/>
      <c r="B731" s="62"/>
      <c r="C731" s="62"/>
      <c r="D731" s="62"/>
      <c r="E731" s="62"/>
      <c r="F731" s="62"/>
    </row>
    <row r="732" spans="1:6" ht="15">
      <c r="A732" s="62"/>
      <c r="B732" s="62"/>
      <c r="C732" s="62"/>
      <c r="D732" s="62"/>
      <c r="E732" s="62"/>
      <c r="F732" s="62"/>
    </row>
    <row r="733" spans="1:6" ht="15">
      <c r="A733" s="62"/>
      <c r="B733" s="62"/>
      <c r="C733" s="62"/>
      <c r="D733" s="62"/>
      <c r="E733" s="62"/>
      <c r="F733" s="62"/>
    </row>
    <row r="734" spans="1:6" ht="15">
      <c r="A734" s="62"/>
      <c r="B734" s="62"/>
      <c r="C734" s="62"/>
      <c r="D734" s="62"/>
      <c r="E734" s="62"/>
      <c r="F734" s="62"/>
    </row>
    <row r="735" spans="1:6" ht="15">
      <c r="A735" s="62"/>
      <c r="B735" s="62"/>
      <c r="C735" s="62"/>
      <c r="D735" s="62"/>
      <c r="E735" s="62"/>
      <c r="F735" s="62"/>
    </row>
    <row r="736" spans="1:6" ht="15">
      <c r="A736" s="62"/>
      <c r="B736" s="62"/>
      <c r="C736" s="62"/>
      <c r="D736" s="62"/>
      <c r="E736" s="62"/>
      <c r="F736" s="62"/>
    </row>
    <row r="737" spans="1:6" ht="15">
      <c r="A737" s="62"/>
      <c r="B737" s="62"/>
      <c r="C737" s="62"/>
      <c r="D737" s="62"/>
      <c r="E737" s="62"/>
      <c r="F737" s="62"/>
    </row>
    <row r="738" spans="1:6" ht="15">
      <c r="A738" s="62"/>
      <c r="B738" s="62"/>
      <c r="C738" s="62"/>
      <c r="D738" s="62"/>
      <c r="E738" s="62"/>
      <c r="F738" s="62"/>
    </row>
    <row r="739" spans="1:6" ht="15">
      <c r="A739" s="62"/>
      <c r="B739" s="62"/>
      <c r="C739" s="62"/>
      <c r="D739" s="62"/>
      <c r="E739" s="62"/>
      <c r="F739" s="62"/>
    </row>
    <row r="740" spans="1:6" ht="15">
      <c r="A740" s="62"/>
      <c r="B740" s="62"/>
      <c r="C740" s="62"/>
      <c r="D740" s="62"/>
      <c r="E740" s="62"/>
      <c r="F740" s="62"/>
    </row>
    <row r="741" spans="1:6" ht="15">
      <c r="A741" s="62"/>
      <c r="B741" s="62"/>
      <c r="C741" s="62"/>
      <c r="D741" s="62"/>
      <c r="E741" s="62"/>
      <c r="F741" s="62"/>
    </row>
    <row r="742" spans="1:6" ht="15">
      <c r="A742" s="62"/>
      <c r="B742" s="62"/>
      <c r="C742" s="62"/>
      <c r="D742" s="62"/>
      <c r="E742" s="62"/>
      <c r="F742" s="62"/>
    </row>
    <row r="743" spans="1:6" ht="15">
      <c r="A743" s="62"/>
      <c r="B743" s="62"/>
      <c r="C743" s="62"/>
      <c r="D743" s="62"/>
      <c r="E743" s="62"/>
      <c r="F743" s="62"/>
    </row>
    <row r="744" spans="1:6" ht="15">
      <c r="A744" s="62"/>
      <c r="B744" s="62"/>
      <c r="C744" s="62"/>
      <c r="D744" s="62"/>
      <c r="E744" s="62"/>
      <c r="F744" s="62"/>
    </row>
    <row r="745" spans="1:6" ht="15">
      <c r="A745" s="62"/>
      <c r="B745" s="62"/>
      <c r="C745" s="62"/>
      <c r="D745" s="62"/>
      <c r="E745" s="62"/>
      <c r="F745" s="62"/>
    </row>
    <row r="746" spans="1:6" ht="15">
      <c r="A746" s="62"/>
      <c r="B746" s="62"/>
      <c r="C746" s="62"/>
      <c r="D746" s="62"/>
      <c r="E746" s="62"/>
      <c r="F746" s="62"/>
    </row>
    <row r="747" spans="1:6" ht="15">
      <c r="A747" s="62"/>
      <c r="B747" s="62"/>
      <c r="C747" s="62"/>
      <c r="D747" s="62"/>
      <c r="E747" s="62"/>
      <c r="F747" s="62"/>
    </row>
    <row r="748" spans="1:6" ht="15">
      <c r="A748" s="62"/>
      <c r="B748" s="62"/>
      <c r="C748" s="62"/>
      <c r="D748" s="62"/>
      <c r="E748" s="62"/>
      <c r="F748" s="62"/>
    </row>
    <row r="749" spans="1:6" ht="15">
      <c r="A749" s="62"/>
      <c r="B749" s="62"/>
      <c r="C749" s="62"/>
      <c r="D749" s="62"/>
      <c r="E749" s="62"/>
      <c r="F749" s="62"/>
    </row>
    <row r="750" spans="1:6" ht="15">
      <c r="A750" s="62"/>
      <c r="B750" s="62"/>
      <c r="C750" s="62"/>
      <c r="D750" s="62"/>
      <c r="E750" s="62"/>
      <c r="F750" s="62"/>
    </row>
    <row r="751" spans="1:6" ht="15">
      <c r="A751" s="62"/>
      <c r="B751" s="62"/>
      <c r="C751" s="62"/>
      <c r="D751" s="62"/>
      <c r="E751" s="62"/>
      <c r="F751" s="62"/>
    </row>
    <row r="752" spans="1:6" ht="15">
      <c r="A752" s="62"/>
      <c r="B752" s="62"/>
      <c r="C752" s="62"/>
      <c r="D752" s="62"/>
      <c r="E752" s="62"/>
      <c r="F752" s="62"/>
    </row>
    <row r="753" spans="1:6" ht="15">
      <c r="A753" s="62"/>
      <c r="B753" s="62"/>
      <c r="C753" s="62"/>
      <c r="D753" s="62"/>
      <c r="E753" s="62"/>
      <c r="F753" s="62"/>
    </row>
    <row r="754" spans="1:6" ht="15">
      <c r="A754" s="62"/>
      <c r="B754" s="62"/>
      <c r="C754" s="62"/>
      <c r="D754" s="62"/>
      <c r="E754" s="62"/>
      <c r="F754" s="62"/>
    </row>
    <row r="755" spans="1:6" ht="15">
      <c r="A755" s="62"/>
      <c r="B755" s="62"/>
      <c r="C755" s="62"/>
      <c r="D755" s="62"/>
      <c r="E755" s="62"/>
      <c r="F755" s="62"/>
    </row>
    <row r="756" spans="1:6" ht="15">
      <c r="A756" s="62"/>
      <c r="B756" s="62"/>
      <c r="C756" s="62"/>
      <c r="D756" s="62"/>
      <c r="E756" s="62"/>
      <c r="F756" s="62"/>
    </row>
    <row r="757" spans="1:6" ht="15">
      <c r="A757" s="62"/>
      <c r="B757" s="62"/>
      <c r="C757" s="62"/>
      <c r="D757" s="62"/>
      <c r="E757" s="62"/>
      <c r="F757" s="62"/>
    </row>
    <row r="758" spans="1:6" ht="15">
      <c r="A758" s="62"/>
      <c r="B758" s="62"/>
      <c r="C758" s="62"/>
      <c r="D758" s="62"/>
      <c r="E758" s="62"/>
      <c r="F758" s="62"/>
    </row>
    <row r="759" spans="1:6" ht="15">
      <c r="A759" s="62"/>
      <c r="B759" s="62"/>
      <c r="C759" s="62"/>
      <c r="D759" s="62"/>
      <c r="E759" s="62"/>
      <c r="F759" s="62"/>
    </row>
    <row r="760" spans="1:6" ht="15">
      <c r="A760" s="62"/>
      <c r="B760" s="62"/>
      <c r="C760" s="62"/>
      <c r="D760" s="62"/>
      <c r="E760" s="62"/>
      <c r="F760" s="62"/>
    </row>
    <row r="761" spans="1:6" ht="15">
      <c r="A761" s="62"/>
      <c r="B761" s="62"/>
      <c r="C761" s="62"/>
      <c r="D761" s="62"/>
      <c r="E761" s="62"/>
      <c r="F761" s="62"/>
    </row>
    <row r="762" spans="1:6" ht="15">
      <c r="A762" s="62"/>
      <c r="B762" s="62"/>
      <c r="C762" s="62"/>
      <c r="D762" s="62"/>
      <c r="E762" s="62"/>
      <c r="F762" s="62"/>
    </row>
    <row r="763" spans="1:6" ht="15">
      <c r="A763" s="62"/>
      <c r="B763" s="62"/>
      <c r="C763" s="62"/>
      <c r="D763" s="62"/>
      <c r="E763" s="62"/>
      <c r="F763" s="62"/>
    </row>
    <row r="764" spans="1:6" ht="15">
      <c r="A764" s="62"/>
      <c r="B764" s="62"/>
      <c r="C764" s="62"/>
      <c r="D764" s="62"/>
      <c r="E764" s="62"/>
      <c r="F764" s="62"/>
    </row>
    <row r="765" spans="1:6" ht="15">
      <c r="A765" s="62"/>
      <c r="B765" s="62"/>
      <c r="C765" s="62"/>
      <c r="D765" s="62"/>
      <c r="E765" s="62"/>
      <c r="F765" s="62"/>
    </row>
    <row r="766" spans="1:6" ht="15">
      <c r="A766" s="62"/>
      <c r="B766" s="62"/>
      <c r="C766" s="62"/>
      <c r="D766" s="62"/>
      <c r="E766" s="62"/>
      <c r="F766" s="62"/>
    </row>
    <row r="767" spans="1:6" ht="15">
      <c r="A767" s="62"/>
      <c r="B767" s="62"/>
      <c r="C767" s="62"/>
      <c r="D767" s="62"/>
      <c r="E767" s="62"/>
      <c r="F767" s="62"/>
    </row>
    <row r="768" spans="1:6" ht="15">
      <c r="A768" s="62"/>
      <c r="B768" s="62"/>
      <c r="C768" s="62"/>
      <c r="D768" s="62"/>
      <c r="E768" s="62"/>
      <c r="F768" s="62"/>
    </row>
    <row r="769" spans="1:6" ht="15">
      <c r="A769" s="62"/>
      <c r="B769" s="62"/>
      <c r="C769" s="62"/>
      <c r="D769" s="62"/>
      <c r="E769" s="62"/>
      <c r="F769" s="62"/>
    </row>
    <row r="770" spans="1:6" ht="15">
      <c r="A770" s="62"/>
      <c r="B770" s="62"/>
      <c r="C770" s="62"/>
      <c r="D770" s="62"/>
      <c r="E770" s="62"/>
      <c r="F770" s="62"/>
    </row>
    <row r="771" spans="1:6" ht="15">
      <c r="A771" s="62"/>
      <c r="B771" s="62"/>
      <c r="C771" s="62"/>
      <c r="D771" s="62"/>
      <c r="E771" s="62"/>
      <c r="F771" s="62"/>
    </row>
    <row r="772" spans="1:6" ht="15">
      <c r="A772" s="62"/>
      <c r="B772" s="62"/>
      <c r="C772" s="62"/>
      <c r="D772" s="62"/>
      <c r="E772" s="62"/>
      <c r="F772" s="62"/>
    </row>
    <row r="773" spans="1:6" ht="15">
      <c r="A773" s="62"/>
      <c r="B773" s="62"/>
      <c r="C773" s="62"/>
      <c r="D773" s="62"/>
      <c r="E773" s="62"/>
      <c r="F773" s="62"/>
    </row>
    <row r="774" spans="1:6" ht="15">
      <c r="A774" s="62"/>
      <c r="B774" s="62"/>
      <c r="C774" s="62"/>
      <c r="D774" s="62"/>
      <c r="E774" s="62"/>
      <c r="F774" s="62"/>
    </row>
    <row r="775" spans="1:6" ht="15">
      <c r="A775" s="62"/>
      <c r="B775" s="62"/>
      <c r="C775" s="62"/>
      <c r="D775" s="62"/>
      <c r="E775" s="62"/>
      <c r="F775" s="62"/>
    </row>
    <row r="776" spans="1:6" ht="15">
      <c r="A776" s="62"/>
      <c r="B776" s="62"/>
      <c r="C776" s="62"/>
      <c r="D776" s="62"/>
      <c r="E776" s="62"/>
      <c r="F776" s="62"/>
    </row>
    <row r="777" spans="1:6" ht="15">
      <c r="A777" s="62"/>
      <c r="B777" s="62"/>
      <c r="C777" s="62"/>
      <c r="D777" s="62"/>
      <c r="E777" s="62"/>
      <c r="F777" s="62"/>
    </row>
    <row r="778" spans="1:6" ht="15">
      <c r="A778" s="62"/>
      <c r="B778" s="62"/>
      <c r="C778" s="62"/>
      <c r="D778" s="62"/>
      <c r="E778" s="62"/>
      <c r="F778" s="62"/>
    </row>
    <row r="779" spans="1:6" ht="15">
      <c r="A779" s="62"/>
      <c r="B779" s="62"/>
      <c r="C779" s="62"/>
      <c r="D779" s="62"/>
      <c r="E779" s="62"/>
      <c r="F779" s="62"/>
    </row>
    <row r="780" spans="1:6" ht="15">
      <c r="A780" s="62"/>
      <c r="B780" s="62"/>
      <c r="C780" s="62"/>
      <c r="D780" s="62"/>
      <c r="E780" s="62"/>
      <c r="F780" s="62"/>
    </row>
    <row r="781" spans="1:6" ht="15">
      <c r="A781" s="62"/>
      <c r="B781" s="62"/>
      <c r="C781" s="62"/>
      <c r="D781" s="62"/>
      <c r="E781" s="62"/>
      <c r="F781" s="62"/>
    </row>
    <row r="782" spans="1:6" ht="15">
      <c r="A782" s="62"/>
      <c r="B782" s="62"/>
      <c r="C782" s="62"/>
      <c r="D782" s="62"/>
      <c r="E782" s="62"/>
      <c r="F782" s="62"/>
    </row>
    <row r="783" spans="1:6" ht="15">
      <c r="A783" s="62"/>
      <c r="B783" s="62"/>
      <c r="C783" s="62"/>
      <c r="D783" s="62"/>
      <c r="E783" s="62"/>
      <c r="F783" s="62"/>
    </row>
    <row r="784" spans="1:6" ht="15">
      <c r="A784" s="62"/>
      <c r="B784" s="62"/>
      <c r="C784" s="62"/>
      <c r="D784" s="62"/>
      <c r="E784" s="62"/>
      <c r="F784" s="62"/>
    </row>
    <row r="785" spans="1:6" ht="15">
      <c r="A785" s="62"/>
      <c r="B785" s="62"/>
      <c r="C785" s="62"/>
      <c r="D785" s="62"/>
      <c r="E785" s="62"/>
      <c r="F785" s="62"/>
    </row>
    <row r="786" spans="1:6" ht="15">
      <c r="A786" s="62"/>
      <c r="B786" s="62"/>
      <c r="C786" s="62"/>
      <c r="D786" s="62"/>
      <c r="E786" s="62"/>
      <c r="F786" s="62"/>
    </row>
    <row r="787" spans="1:6" ht="15">
      <c r="A787" s="62"/>
      <c r="B787" s="62"/>
      <c r="C787" s="62"/>
      <c r="D787" s="62"/>
      <c r="E787" s="62"/>
      <c r="F787" s="62"/>
    </row>
    <row r="788" spans="1:6" ht="15">
      <c r="A788" s="62"/>
      <c r="B788" s="62"/>
      <c r="C788" s="62"/>
      <c r="D788" s="62"/>
      <c r="E788" s="62"/>
      <c r="F788" s="62"/>
    </row>
    <row r="789" spans="1:6" ht="15">
      <c r="A789" s="62"/>
      <c r="B789" s="62"/>
      <c r="C789" s="62"/>
      <c r="D789" s="62"/>
      <c r="E789" s="62"/>
      <c r="F789" s="62"/>
    </row>
    <row r="790" spans="1:6" ht="15">
      <c r="A790" s="62"/>
      <c r="B790" s="62"/>
      <c r="C790" s="62"/>
      <c r="D790" s="62"/>
      <c r="E790" s="62"/>
      <c r="F790" s="62"/>
    </row>
    <row r="791" spans="1:6" ht="15">
      <c r="A791" s="62"/>
      <c r="B791" s="62"/>
      <c r="C791" s="62"/>
      <c r="D791" s="62"/>
      <c r="E791" s="62"/>
      <c r="F791" s="62"/>
    </row>
    <row r="792" spans="1:6" ht="15">
      <c r="A792" s="62"/>
      <c r="B792" s="62"/>
      <c r="C792" s="62"/>
      <c r="D792" s="62"/>
      <c r="E792" s="62"/>
      <c r="F792" s="62"/>
    </row>
    <row r="793" spans="1:6" ht="15">
      <c r="A793" s="62"/>
      <c r="B793" s="62"/>
      <c r="C793" s="62"/>
      <c r="D793" s="62"/>
      <c r="E793" s="62"/>
      <c r="F793" s="62"/>
    </row>
    <row r="794" spans="1:6" ht="15">
      <c r="A794" s="62"/>
      <c r="B794" s="62"/>
      <c r="C794" s="62"/>
      <c r="D794" s="62"/>
      <c r="E794" s="62"/>
      <c r="F794" s="62"/>
    </row>
    <row r="795" spans="1:6" ht="15">
      <c r="A795" s="62"/>
      <c r="B795" s="62"/>
      <c r="C795" s="62"/>
      <c r="D795" s="62"/>
      <c r="E795" s="62"/>
      <c r="F795" s="62"/>
    </row>
    <row r="796" spans="1:6" ht="15">
      <c r="A796" s="62"/>
      <c r="B796" s="62"/>
      <c r="C796" s="62"/>
      <c r="D796" s="62"/>
      <c r="E796" s="62"/>
      <c r="F796" s="62"/>
    </row>
    <row r="797" spans="1:6" ht="15">
      <c r="A797" s="62"/>
      <c r="B797" s="62"/>
      <c r="C797" s="62"/>
      <c r="D797" s="62"/>
      <c r="E797" s="62"/>
      <c r="F797" s="62"/>
    </row>
    <row r="798" spans="1:6" ht="15">
      <c r="A798" s="62"/>
      <c r="B798" s="62"/>
      <c r="C798" s="62"/>
      <c r="D798" s="62"/>
      <c r="E798" s="62"/>
      <c r="F798" s="62"/>
    </row>
    <row r="799" spans="1:6" ht="15">
      <c r="A799" s="62"/>
      <c r="B799" s="62"/>
      <c r="C799" s="62"/>
      <c r="D799" s="62"/>
      <c r="E799" s="62"/>
      <c r="F799" s="62"/>
    </row>
    <row r="800" spans="1:6" ht="15">
      <c r="A800" s="62"/>
      <c r="B800" s="62"/>
      <c r="C800" s="62"/>
      <c r="D800" s="62"/>
      <c r="E800" s="62"/>
      <c r="F800" s="62"/>
    </row>
    <row r="801" spans="1:6" ht="15">
      <c r="A801" s="62"/>
      <c r="B801" s="62"/>
      <c r="C801" s="62"/>
      <c r="D801" s="62"/>
      <c r="E801" s="62"/>
      <c r="F801" s="62"/>
    </row>
    <row r="802" spans="1:6" ht="15">
      <c r="A802" s="62"/>
      <c r="B802" s="62"/>
      <c r="C802" s="62"/>
      <c r="D802" s="62"/>
      <c r="E802" s="62"/>
      <c r="F802" s="62"/>
    </row>
    <row r="803" spans="1:6" ht="15">
      <c r="A803" s="62"/>
      <c r="B803" s="62"/>
      <c r="C803" s="62"/>
      <c r="D803" s="62"/>
      <c r="E803" s="62"/>
      <c r="F803" s="62"/>
    </row>
    <row r="804" spans="1:6" ht="15">
      <c r="A804" s="62"/>
      <c r="B804" s="62"/>
      <c r="C804" s="62"/>
      <c r="D804" s="62"/>
      <c r="E804" s="62"/>
      <c r="F804" s="62"/>
    </row>
    <row r="805" spans="1:6" ht="15">
      <c r="A805" s="62"/>
      <c r="B805" s="62"/>
      <c r="C805" s="62"/>
      <c r="D805" s="62"/>
      <c r="E805" s="62"/>
      <c r="F805" s="62"/>
    </row>
    <row r="806" spans="1:6" ht="15">
      <c r="A806" s="62"/>
      <c r="B806" s="62"/>
      <c r="C806" s="62"/>
      <c r="D806" s="62"/>
      <c r="E806" s="62"/>
      <c r="F806" s="62"/>
    </row>
    <row r="807" spans="1:6" ht="15">
      <c r="A807" s="62"/>
      <c r="B807" s="62"/>
      <c r="C807" s="62"/>
      <c r="D807" s="62"/>
      <c r="E807" s="62"/>
      <c r="F807" s="62"/>
    </row>
    <row r="808" spans="1:6" ht="15">
      <c r="A808" s="62"/>
      <c r="B808" s="62"/>
      <c r="C808" s="62"/>
      <c r="D808" s="62"/>
      <c r="E808" s="62"/>
      <c r="F808" s="62"/>
    </row>
    <row r="809" spans="1:6" ht="15">
      <c r="A809" s="62"/>
      <c r="B809" s="62"/>
      <c r="C809" s="62"/>
      <c r="D809" s="62"/>
      <c r="E809" s="62"/>
      <c r="F809" s="62"/>
    </row>
    <row r="810" spans="1:6" ht="15">
      <c r="A810" s="62"/>
      <c r="B810" s="62"/>
      <c r="C810" s="62"/>
      <c r="D810" s="62"/>
      <c r="E810" s="62"/>
      <c r="F810" s="62"/>
    </row>
    <row r="811" spans="1:6" ht="15">
      <c r="A811" s="62"/>
      <c r="B811" s="62"/>
      <c r="C811" s="62"/>
      <c r="D811" s="62"/>
      <c r="E811" s="62"/>
      <c r="F811" s="62"/>
    </row>
    <row r="812" spans="1:6" ht="15">
      <c r="A812" s="62"/>
      <c r="B812" s="62"/>
      <c r="C812" s="62"/>
      <c r="D812" s="62"/>
      <c r="E812" s="62"/>
      <c r="F812" s="62"/>
    </row>
    <row r="813" spans="1:6" ht="15">
      <c r="A813" s="62"/>
      <c r="B813" s="62"/>
      <c r="C813" s="62"/>
      <c r="D813" s="62"/>
      <c r="E813" s="62"/>
      <c r="F813" s="62"/>
    </row>
    <row r="814" spans="1:6" ht="15">
      <c r="A814" s="62"/>
      <c r="B814" s="62"/>
      <c r="C814" s="62"/>
      <c r="D814" s="62"/>
      <c r="E814" s="62"/>
      <c r="F814" s="62"/>
    </row>
    <row r="815" spans="1:6" ht="15">
      <c r="A815" s="62"/>
      <c r="B815" s="62"/>
      <c r="C815" s="62"/>
      <c r="D815" s="62"/>
      <c r="E815" s="62"/>
      <c r="F815" s="62"/>
    </row>
    <row r="816" spans="1:6" ht="15">
      <c r="A816" s="62"/>
      <c r="B816" s="62"/>
      <c r="C816" s="62"/>
      <c r="D816" s="62"/>
      <c r="E816" s="62"/>
      <c r="F816" s="62"/>
    </row>
    <row r="817" spans="1:6" ht="15">
      <c r="A817" s="62"/>
      <c r="B817" s="62"/>
      <c r="C817" s="62"/>
      <c r="D817" s="62"/>
      <c r="E817" s="62"/>
      <c r="F817" s="62"/>
    </row>
    <row r="818" spans="1:6" ht="15">
      <c r="A818" s="62"/>
      <c r="B818" s="62"/>
      <c r="C818" s="62"/>
      <c r="D818" s="62"/>
      <c r="E818" s="62"/>
      <c r="F818" s="62"/>
    </row>
    <row r="819" spans="1:6" ht="15">
      <c r="A819" s="62"/>
      <c r="B819" s="62"/>
      <c r="C819" s="62"/>
      <c r="D819" s="62"/>
      <c r="E819" s="62"/>
      <c r="F819" s="62"/>
    </row>
    <row r="820" spans="1:6" ht="15">
      <c r="A820" s="62"/>
      <c r="B820" s="62"/>
      <c r="C820" s="62"/>
      <c r="D820" s="62"/>
      <c r="E820" s="62"/>
      <c r="F820" s="62"/>
    </row>
    <row r="821" spans="1:6" ht="15">
      <c r="A821" s="62"/>
      <c r="B821" s="62"/>
      <c r="C821" s="62"/>
      <c r="D821" s="62"/>
      <c r="E821" s="62"/>
      <c r="F821" s="62"/>
    </row>
    <row r="822" spans="1:6" ht="15">
      <c r="A822" s="62"/>
      <c r="B822" s="62"/>
      <c r="C822" s="62"/>
      <c r="D822" s="62"/>
      <c r="E822" s="62"/>
      <c r="F822" s="62"/>
    </row>
    <row r="823" spans="1:6" ht="15">
      <c r="A823" s="62"/>
      <c r="B823" s="62"/>
      <c r="C823" s="62"/>
      <c r="D823" s="62"/>
      <c r="E823" s="62"/>
      <c r="F823" s="62"/>
    </row>
    <row r="824" spans="1:6" ht="15">
      <c r="A824" s="62"/>
      <c r="B824" s="62"/>
      <c r="C824" s="62"/>
      <c r="D824" s="62"/>
      <c r="E824" s="62"/>
      <c r="F824" s="62"/>
    </row>
    <row r="825" spans="1:6" ht="15">
      <c r="A825" s="62"/>
      <c r="B825" s="62"/>
      <c r="C825" s="62"/>
      <c r="D825" s="62"/>
      <c r="E825" s="62"/>
      <c r="F825" s="62"/>
    </row>
    <row r="826" spans="1:6" ht="15">
      <c r="A826" s="62"/>
      <c r="B826" s="62"/>
      <c r="C826" s="62"/>
      <c r="D826" s="62"/>
      <c r="E826" s="62"/>
      <c r="F826" s="62"/>
    </row>
    <row r="827" spans="1:6" ht="15">
      <c r="A827" s="62"/>
      <c r="B827" s="62"/>
      <c r="C827" s="62"/>
      <c r="D827" s="62"/>
      <c r="E827" s="62"/>
      <c r="F827" s="62"/>
    </row>
    <row r="828" spans="1:6" ht="15">
      <c r="A828" s="62"/>
      <c r="B828" s="62"/>
      <c r="C828" s="62"/>
      <c r="D828" s="62"/>
      <c r="E828" s="62"/>
      <c r="F828" s="62"/>
    </row>
    <row r="829" spans="1:6" ht="15">
      <c r="A829" s="62"/>
      <c r="B829" s="62"/>
      <c r="C829" s="62"/>
      <c r="D829" s="62"/>
      <c r="E829" s="62"/>
      <c r="F829" s="62"/>
    </row>
    <row r="830" spans="1:6" ht="15">
      <c r="A830" s="62"/>
      <c r="B830" s="62"/>
      <c r="C830" s="62"/>
      <c r="D830" s="62"/>
      <c r="E830" s="62"/>
      <c r="F830" s="62"/>
    </row>
    <row r="831" spans="1:6" ht="15">
      <c r="A831" s="62"/>
      <c r="B831" s="62"/>
      <c r="C831" s="62"/>
      <c r="D831" s="62"/>
      <c r="E831" s="62"/>
      <c r="F831" s="62"/>
    </row>
    <row r="832" spans="1:6" ht="15">
      <c r="A832" s="62"/>
      <c r="B832" s="62"/>
      <c r="C832" s="62"/>
      <c r="D832" s="62"/>
      <c r="E832" s="62"/>
      <c r="F832" s="62"/>
    </row>
    <row r="833" spans="1:6" ht="15">
      <c r="A833" s="62"/>
      <c r="B833" s="62"/>
      <c r="C833" s="62"/>
      <c r="D833" s="62"/>
      <c r="E833" s="62"/>
      <c r="F833" s="62"/>
    </row>
    <row r="834" spans="1:6" ht="15">
      <c r="A834" s="62"/>
      <c r="B834" s="62"/>
      <c r="C834" s="62"/>
      <c r="D834" s="62"/>
      <c r="E834" s="62"/>
      <c r="F834" s="62"/>
    </row>
    <row r="835" spans="1:6" ht="15">
      <c r="A835" s="62"/>
      <c r="B835" s="62"/>
      <c r="C835" s="62"/>
      <c r="D835" s="62"/>
      <c r="E835" s="62"/>
      <c r="F835" s="62"/>
    </row>
    <row r="836" spans="1:6" ht="15">
      <c r="A836" s="62"/>
      <c r="B836" s="62"/>
      <c r="C836" s="62"/>
      <c r="D836" s="62"/>
      <c r="E836" s="62"/>
      <c r="F836" s="62"/>
    </row>
    <row r="837" spans="1:6" ht="15">
      <c r="A837" s="62"/>
      <c r="B837" s="62"/>
      <c r="C837" s="62"/>
      <c r="D837" s="62"/>
      <c r="E837" s="62"/>
      <c r="F837" s="62"/>
    </row>
    <row r="838" spans="1:6" ht="15">
      <c r="A838" s="62"/>
      <c r="B838" s="62"/>
      <c r="C838" s="62"/>
      <c r="D838" s="62"/>
      <c r="E838" s="62"/>
      <c r="F838" s="62"/>
    </row>
    <row r="839" spans="1:6" ht="15">
      <c r="A839" s="62"/>
      <c r="B839" s="62"/>
      <c r="C839" s="62"/>
      <c r="D839" s="62"/>
      <c r="E839" s="62"/>
      <c r="F839" s="62"/>
    </row>
    <row r="840" spans="1:6" ht="15">
      <c r="A840" s="62"/>
      <c r="B840" s="62"/>
      <c r="C840" s="62"/>
      <c r="D840" s="62"/>
      <c r="E840" s="62"/>
      <c r="F840" s="62"/>
    </row>
    <row r="841" spans="1:6" ht="15">
      <c r="A841" s="62"/>
      <c r="B841" s="62"/>
      <c r="C841" s="62"/>
      <c r="D841" s="62"/>
      <c r="E841" s="62"/>
      <c r="F841" s="62"/>
    </row>
    <row r="842" spans="1:6" ht="15">
      <c r="A842" s="62"/>
      <c r="B842" s="62"/>
      <c r="C842" s="62"/>
      <c r="D842" s="62"/>
      <c r="E842" s="62"/>
      <c r="F842" s="62"/>
    </row>
    <row r="843" spans="1:6" ht="15">
      <c r="A843" s="62"/>
      <c r="B843" s="62"/>
      <c r="C843" s="62"/>
      <c r="D843" s="62"/>
      <c r="E843" s="62"/>
      <c r="F843" s="62"/>
    </row>
    <row r="844" spans="1:6" ht="15">
      <c r="A844" s="62"/>
      <c r="B844" s="62"/>
      <c r="C844" s="62"/>
      <c r="D844" s="62"/>
      <c r="E844" s="62"/>
      <c r="F844" s="62"/>
    </row>
    <row r="845" spans="1:6" ht="15">
      <c r="A845" s="62"/>
      <c r="B845" s="62"/>
      <c r="C845" s="62"/>
      <c r="D845" s="62"/>
      <c r="E845" s="62"/>
      <c r="F845" s="62"/>
    </row>
    <row r="846" spans="1:6" ht="15">
      <c r="A846" s="62"/>
      <c r="B846" s="62"/>
      <c r="C846" s="62"/>
      <c r="D846" s="62"/>
      <c r="E846" s="62"/>
      <c r="F846" s="62"/>
    </row>
    <row r="847" spans="1:6" ht="15">
      <c r="A847" s="62"/>
      <c r="B847" s="62"/>
      <c r="C847" s="62"/>
      <c r="D847" s="62"/>
      <c r="E847" s="62"/>
      <c r="F847" s="62"/>
    </row>
    <row r="848" spans="1:6" ht="15">
      <c r="A848" s="62"/>
      <c r="B848" s="62"/>
      <c r="C848" s="62"/>
      <c r="D848" s="62"/>
      <c r="E848" s="62"/>
      <c r="F848" s="62"/>
    </row>
    <row r="849" spans="1:6" ht="15">
      <c r="A849" s="62"/>
      <c r="B849" s="62"/>
      <c r="C849" s="62"/>
      <c r="D849" s="62"/>
      <c r="E849" s="62"/>
      <c r="F849" s="62"/>
    </row>
    <row r="850" spans="1:6" ht="15">
      <c r="A850" s="62"/>
      <c r="B850" s="62"/>
      <c r="C850" s="62"/>
      <c r="D850" s="62"/>
      <c r="E850" s="62"/>
      <c r="F850" s="62"/>
    </row>
    <row r="851" spans="1:6" ht="15">
      <c r="A851" s="62"/>
      <c r="B851" s="62"/>
      <c r="C851" s="62"/>
      <c r="D851" s="62"/>
      <c r="E851" s="62"/>
      <c r="F851" s="62"/>
    </row>
    <row r="852" spans="1:6" ht="15">
      <c r="A852" s="62"/>
      <c r="B852" s="62"/>
      <c r="C852" s="62"/>
      <c r="D852" s="62"/>
      <c r="E852" s="62"/>
      <c r="F852" s="62"/>
    </row>
    <row r="853" spans="1:6" ht="15">
      <c r="A853" s="62"/>
      <c r="B853" s="62"/>
      <c r="C853" s="62"/>
      <c r="D853" s="62"/>
      <c r="E853" s="62"/>
      <c r="F853" s="62"/>
    </row>
    <row r="854" spans="1:6" ht="15">
      <c r="A854" s="62"/>
      <c r="B854" s="62"/>
      <c r="C854" s="62"/>
      <c r="D854" s="62"/>
      <c r="E854" s="62"/>
      <c r="F854" s="62"/>
    </row>
    <row r="855" spans="1:6" ht="15">
      <c r="A855" s="62"/>
      <c r="B855" s="62"/>
      <c r="C855" s="62"/>
      <c r="D855" s="62"/>
      <c r="E855" s="62"/>
      <c r="F855" s="62"/>
    </row>
    <row r="856" spans="1:6" ht="15">
      <c r="A856" s="62"/>
      <c r="B856" s="62"/>
      <c r="C856" s="62"/>
      <c r="D856" s="62"/>
      <c r="E856" s="62"/>
      <c r="F856" s="62"/>
    </row>
    <row r="857" spans="1:6" ht="15">
      <c r="A857" s="62"/>
      <c r="B857" s="62"/>
      <c r="C857" s="62"/>
      <c r="D857" s="62"/>
      <c r="E857" s="62"/>
      <c r="F857" s="62"/>
    </row>
    <row r="858" spans="1:6" ht="15">
      <c r="A858" s="62"/>
      <c r="B858" s="62"/>
      <c r="C858" s="62"/>
      <c r="D858" s="62"/>
      <c r="E858" s="62"/>
      <c r="F858" s="62"/>
    </row>
    <row r="859" spans="1:6" ht="15">
      <c r="A859" s="62"/>
      <c r="B859" s="62"/>
      <c r="C859" s="62"/>
      <c r="D859" s="62"/>
      <c r="E859" s="62"/>
      <c r="F859" s="62"/>
    </row>
    <row r="860" spans="1:6" ht="15">
      <c r="A860" s="62"/>
      <c r="B860" s="62"/>
      <c r="C860" s="62"/>
      <c r="D860" s="62"/>
      <c r="E860" s="62"/>
      <c r="F860" s="62"/>
    </row>
    <row r="861" spans="1:6" ht="15">
      <c r="A861" s="62"/>
      <c r="B861" s="62"/>
      <c r="C861" s="62"/>
      <c r="D861" s="62"/>
      <c r="E861" s="62"/>
      <c r="F861" s="62"/>
    </row>
    <row r="862" spans="1:6" ht="15">
      <c r="A862" s="62"/>
      <c r="B862" s="62"/>
      <c r="C862" s="62"/>
      <c r="D862" s="62"/>
      <c r="E862" s="62"/>
      <c r="F862" s="62"/>
    </row>
    <row r="863" spans="1:6" ht="15">
      <c r="A863" s="62"/>
      <c r="B863" s="62"/>
      <c r="C863" s="62"/>
      <c r="D863" s="62"/>
      <c r="E863" s="62"/>
      <c r="F863" s="62"/>
    </row>
    <row r="864" spans="1:6" ht="15">
      <c r="A864" s="62"/>
      <c r="B864" s="62"/>
      <c r="C864" s="62"/>
      <c r="D864" s="62"/>
      <c r="E864" s="62"/>
      <c r="F864" s="62"/>
    </row>
    <row r="865" spans="1:6" ht="15">
      <c r="A865" s="62"/>
      <c r="B865" s="62"/>
      <c r="C865" s="62"/>
      <c r="D865" s="62"/>
      <c r="E865" s="62"/>
      <c r="F865" s="62"/>
    </row>
    <row r="866" spans="1:6" ht="15">
      <c r="A866" s="62"/>
      <c r="B866" s="62"/>
      <c r="C866" s="62"/>
      <c r="D866" s="62"/>
      <c r="E866" s="62"/>
      <c r="F866" s="62"/>
    </row>
    <row r="867" spans="1:6" ht="15">
      <c r="A867" s="62"/>
      <c r="B867" s="62"/>
      <c r="C867" s="62"/>
      <c r="D867" s="62"/>
      <c r="E867" s="62"/>
      <c r="F867" s="62"/>
    </row>
    <row r="868" spans="1:6" ht="15">
      <c r="A868" s="62"/>
      <c r="B868" s="62"/>
      <c r="C868" s="62"/>
      <c r="D868" s="62"/>
      <c r="E868" s="62"/>
      <c r="F868" s="62"/>
    </row>
    <row r="869" spans="1:6" ht="15">
      <c r="A869" s="62"/>
      <c r="B869" s="62"/>
      <c r="C869" s="62"/>
      <c r="D869" s="62"/>
      <c r="E869" s="62"/>
      <c r="F869" s="62"/>
    </row>
    <row r="870" spans="1:6" ht="15">
      <c r="A870" s="62"/>
      <c r="B870" s="62"/>
      <c r="C870" s="62"/>
      <c r="D870" s="62"/>
      <c r="E870" s="62"/>
      <c r="F870" s="62"/>
    </row>
    <row r="871" spans="1:6" ht="15">
      <c r="A871" s="62"/>
      <c r="B871" s="62"/>
      <c r="C871" s="62"/>
      <c r="D871" s="62"/>
      <c r="E871" s="62"/>
      <c r="F871" s="62"/>
    </row>
    <row r="872" spans="1:6" ht="15">
      <c r="A872" s="62"/>
      <c r="B872" s="62"/>
      <c r="C872" s="62"/>
      <c r="D872" s="62"/>
      <c r="E872" s="62"/>
      <c r="F872" s="62"/>
    </row>
    <row r="873" spans="1:6" ht="15">
      <c r="A873" s="62"/>
      <c r="B873" s="62"/>
      <c r="C873" s="62"/>
      <c r="D873" s="62"/>
      <c r="E873" s="62"/>
      <c r="F873" s="62"/>
    </row>
    <row r="874" spans="1:6" ht="15">
      <c r="A874" s="62"/>
      <c r="B874" s="62"/>
      <c r="C874" s="62"/>
      <c r="D874" s="62"/>
      <c r="E874" s="62"/>
      <c r="F874" s="62"/>
    </row>
    <row r="875" spans="1:6" ht="15">
      <c r="A875" s="62"/>
      <c r="B875" s="62"/>
      <c r="C875" s="62"/>
      <c r="D875" s="62"/>
      <c r="E875" s="62"/>
      <c r="F875" s="62"/>
    </row>
    <row r="876" spans="1:6" ht="15">
      <c r="A876" s="62"/>
      <c r="B876" s="62"/>
      <c r="C876" s="62"/>
      <c r="D876" s="62"/>
      <c r="E876" s="62"/>
      <c r="F876" s="62"/>
    </row>
    <row r="877" spans="1:6" ht="15">
      <c r="A877" s="62"/>
      <c r="B877" s="62"/>
      <c r="C877" s="62"/>
      <c r="D877" s="62"/>
      <c r="E877" s="62"/>
      <c r="F877" s="62"/>
    </row>
    <row r="878" spans="1:6" ht="15">
      <c r="A878" s="62"/>
      <c r="B878" s="62"/>
      <c r="C878" s="62"/>
      <c r="D878" s="62"/>
      <c r="E878" s="62"/>
      <c r="F878" s="62"/>
    </row>
    <row r="879" spans="1:6" ht="15">
      <c r="A879" s="62"/>
      <c r="B879" s="62"/>
      <c r="C879" s="62"/>
      <c r="D879" s="62"/>
      <c r="E879" s="62"/>
      <c r="F879" s="62"/>
    </row>
    <row r="880" spans="1:6" ht="15">
      <c r="A880" s="62"/>
      <c r="B880" s="62"/>
      <c r="C880" s="62"/>
      <c r="D880" s="62"/>
      <c r="E880" s="62"/>
      <c r="F880" s="62"/>
    </row>
    <row r="881" spans="1:6" ht="15">
      <c r="A881" s="62"/>
      <c r="B881" s="62"/>
      <c r="C881" s="62"/>
      <c r="D881" s="62"/>
      <c r="E881" s="62"/>
      <c r="F881" s="62"/>
    </row>
    <row r="882" spans="1:6" ht="15">
      <c r="A882" s="62"/>
      <c r="B882" s="62"/>
      <c r="C882" s="62"/>
      <c r="D882" s="62"/>
      <c r="E882" s="62"/>
      <c r="F882" s="62"/>
    </row>
    <row r="883" spans="1:6" ht="15">
      <c r="A883" s="62"/>
      <c r="B883" s="62"/>
      <c r="C883" s="62"/>
      <c r="D883" s="62"/>
      <c r="E883" s="62"/>
      <c r="F883" s="62"/>
    </row>
    <row r="884" spans="1:6" ht="15">
      <c r="A884" s="62"/>
      <c r="B884" s="62"/>
      <c r="C884" s="62"/>
      <c r="D884" s="62"/>
      <c r="E884" s="62"/>
      <c r="F884" s="62"/>
    </row>
    <row r="885" spans="1:6" ht="15">
      <c r="A885" s="62"/>
      <c r="B885" s="62"/>
      <c r="C885" s="62"/>
      <c r="D885" s="62"/>
      <c r="E885" s="62"/>
      <c r="F885" s="62"/>
    </row>
    <row r="886" spans="1:6" ht="15">
      <c r="A886" s="62"/>
      <c r="B886" s="62"/>
      <c r="C886" s="62"/>
      <c r="D886" s="62"/>
      <c r="E886" s="62"/>
      <c r="F886" s="62"/>
    </row>
    <row r="887" spans="1:6" ht="15">
      <c r="A887" s="62"/>
      <c r="B887" s="62"/>
      <c r="C887" s="62"/>
      <c r="D887" s="62"/>
      <c r="E887" s="62"/>
      <c r="F887" s="62"/>
    </row>
    <row r="888" spans="1:6" ht="15">
      <c r="A888" s="62"/>
      <c r="B888" s="62"/>
      <c r="C888" s="62"/>
      <c r="D888" s="62"/>
      <c r="E888" s="62"/>
      <c r="F888" s="62"/>
    </row>
    <row r="889" spans="1:6" ht="15">
      <c r="A889" s="62"/>
      <c r="B889" s="62"/>
      <c r="C889" s="62"/>
      <c r="D889" s="62"/>
      <c r="E889" s="62"/>
      <c r="F889" s="62"/>
    </row>
    <row r="890" spans="1:6" ht="15">
      <c r="A890" s="62"/>
      <c r="B890" s="62"/>
      <c r="C890" s="62"/>
      <c r="D890" s="62"/>
      <c r="E890" s="62"/>
      <c r="F890" s="62"/>
    </row>
    <row r="891" spans="1:6" ht="15">
      <c r="A891" s="62"/>
      <c r="B891" s="62"/>
      <c r="C891" s="62"/>
      <c r="D891" s="62"/>
      <c r="E891" s="62"/>
      <c r="F891" s="62"/>
    </row>
    <row r="892" spans="1:6" ht="15">
      <c r="A892" s="62"/>
      <c r="B892" s="62"/>
      <c r="C892" s="62"/>
      <c r="D892" s="62"/>
      <c r="E892" s="62"/>
      <c r="F892" s="62"/>
    </row>
    <row r="893" spans="1:6" ht="15">
      <c r="A893" s="62"/>
      <c r="B893" s="62"/>
      <c r="C893" s="62"/>
      <c r="D893" s="62"/>
      <c r="E893" s="62"/>
      <c r="F893" s="62"/>
    </row>
    <row r="894" spans="1:6" ht="15">
      <c r="A894" s="62"/>
      <c r="B894" s="62"/>
      <c r="C894" s="62"/>
      <c r="D894" s="62"/>
      <c r="E894" s="62"/>
      <c r="F894" s="62"/>
    </row>
    <row r="895" spans="1:6" ht="15">
      <c r="A895" s="62"/>
      <c r="B895" s="62"/>
      <c r="C895" s="62"/>
      <c r="D895" s="62"/>
      <c r="E895" s="62"/>
      <c r="F895" s="62"/>
    </row>
    <row r="896" spans="1:6" ht="15">
      <c r="A896" s="62"/>
      <c r="B896" s="62"/>
      <c r="C896" s="62"/>
      <c r="D896" s="62"/>
      <c r="E896" s="62"/>
      <c r="F896" s="62"/>
    </row>
    <row r="897" spans="1:6" ht="15">
      <c r="A897" s="62"/>
      <c r="B897" s="62"/>
      <c r="C897" s="62"/>
      <c r="D897" s="62"/>
      <c r="E897" s="62"/>
      <c r="F897" s="62"/>
    </row>
    <row r="898" spans="1:6" ht="15">
      <c r="A898" s="62"/>
      <c r="B898" s="62"/>
      <c r="C898" s="62"/>
      <c r="D898" s="62"/>
      <c r="E898" s="62"/>
      <c r="F898" s="62"/>
    </row>
    <row r="899" spans="1:6" ht="15">
      <c r="A899" s="62"/>
      <c r="B899" s="62"/>
      <c r="C899" s="62"/>
      <c r="D899" s="62"/>
      <c r="E899" s="62"/>
      <c r="F899" s="62"/>
    </row>
    <row r="900" spans="1:6" ht="15">
      <c r="A900" s="62"/>
      <c r="B900" s="62"/>
      <c r="C900" s="62"/>
      <c r="D900" s="62"/>
      <c r="E900" s="62"/>
      <c r="F900" s="62"/>
    </row>
    <row r="901" spans="1:6" ht="15">
      <c r="A901" s="62"/>
      <c r="B901" s="62"/>
      <c r="C901" s="62"/>
      <c r="D901" s="62"/>
      <c r="E901" s="62"/>
      <c r="F901" s="62"/>
    </row>
    <row r="902" spans="1:6" ht="15">
      <c r="A902" s="62"/>
      <c r="B902" s="62"/>
      <c r="C902" s="62"/>
      <c r="D902" s="62"/>
      <c r="E902" s="62"/>
      <c r="F902" s="62"/>
    </row>
    <row r="903" spans="1:6" ht="15">
      <c r="A903" s="62"/>
      <c r="B903" s="62"/>
      <c r="C903" s="62"/>
      <c r="D903" s="62"/>
      <c r="E903" s="62"/>
      <c r="F903" s="62"/>
    </row>
    <row r="904" spans="1:6" ht="15">
      <c r="A904" s="62"/>
      <c r="B904" s="62"/>
      <c r="C904" s="62"/>
      <c r="D904" s="62"/>
      <c r="E904" s="62"/>
      <c r="F904" s="62"/>
    </row>
    <row r="905" spans="1:6" ht="15">
      <c r="A905" s="62"/>
      <c r="B905" s="62"/>
      <c r="C905" s="62"/>
      <c r="D905" s="62"/>
      <c r="E905" s="62"/>
      <c r="F905" s="62"/>
    </row>
    <row r="906" spans="1:6" ht="15">
      <c r="A906" s="62"/>
      <c r="B906" s="62"/>
      <c r="C906" s="62"/>
      <c r="D906" s="62"/>
      <c r="E906" s="62"/>
      <c r="F906" s="62"/>
    </row>
    <row r="907" spans="1:6" ht="15">
      <c r="A907" s="62"/>
      <c r="B907" s="62"/>
      <c r="C907" s="62"/>
      <c r="D907" s="62"/>
      <c r="E907" s="62"/>
      <c r="F907" s="62"/>
    </row>
    <row r="908" spans="1:6" ht="15">
      <c r="A908" s="62"/>
      <c r="B908" s="62"/>
      <c r="C908" s="62"/>
      <c r="D908" s="62"/>
      <c r="E908" s="62"/>
      <c r="F908" s="62"/>
    </row>
    <row r="909" spans="1:6" ht="15">
      <c r="A909" s="62"/>
      <c r="B909" s="62"/>
      <c r="C909" s="62"/>
      <c r="D909" s="62"/>
      <c r="E909" s="62"/>
      <c r="F909" s="62"/>
    </row>
    <row r="910" spans="1:6" ht="15">
      <c r="A910" s="62"/>
      <c r="B910" s="62"/>
      <c r="C910" s="62"/>
      <c r="D910" s="62"/>
      <c r="E910" s="62"/>
      <c r="F910" s="62"/>
    </row>
    <row r="911" spans="1:6" ht="15">
      <c r="A911" s="62"/>
      <c r="B911" s="62"/>
      <c r="C911" s="62"/>
      <c r="D911" s="62"/>
      <c r="E911" s="62"/>
      <c r="F911" s="62"/>
    </row>
    <row r="912" spans="1:6" ht="15">
      <c r="A912" s="62"/>
      <c r="B912" s="62"/>
      <c r="C912" s="62"/>
      <c r="D912" s="62"/>
      <c r="E912" s="62"/>
      <c r="F912" s="62"/>
    </row>
    <row r="913" spans="1:6" ht="15">
      <c r="A913" s="62"/>
      <c r="B913" s="62"/>
      <c r="C913" s="62"/>
      <c r="D913" s="62"/>
      <c r="E913" s="62"/>
      <c r="F913" s="62"/>
    </row>
    <row r="914" spans="1:6" ht="15">
      <c r="A914" s="62"/>
      <c r="B914" s="62"/>
      <c r="C914" s="62"/>
      <c r="D914" s="62"/>
      <c r="E914" s="62"/>
      <c r="F914" s="62"/>
    </row>
    <row r="915" spans="1:6" ht="15">
      <c r="A915" s="62"/>
      <c r="B915" s="62"/>
      <c r="C915" s="62"/>
      <c r="D915" s="62"/>
      <c r="E915" s="62"/>
      <c r="F915" s="62"/>
    </row>
    <row r="916" spans="1:6" ht="15">
      <c r="A916" s="62"/>
      <c r="B916" s="62"/>
      <c r="C916" s="62"/>
      <c r="D916" s="62"/>
      <c r="E916" s="62"/>
      <c r="F916" s="62"/>
    </row>
    <row r="917" spans="1:6" ht="15">
      <c r="A917" s="62"/>
      <c r="B917" s="62"/>
      <c r="C917" s="62"/>
      <c r="D917" s="62"/>
      <c r="E917" s="62"/>
      <c r="F917" s="62"/>
    </row>
    <row r="918" spans="1:6" ht="15">
      <c r="A918" s="62"/>
      <c r="B918" s="62"/>
      <c r="C918" s="62"/>
      <c r="D918" s="62"/>
      <c r="E918" s="62"/>
      <c r="F918" s="62"/>
    </row>
    <row r="919" spans="1:6" ht="15">
      <c r="A919" s="62"/>
      <c r="B919" s="62"/>
      <c r="C919" s="62"/>
      <c r="D919" s="62"/>
      <c r="E919" s="62"/>
      <c r="F919" s="62"/>
    </row>
    <row r="920" spans="1:6" ht="15">
      <c r="A920" s="62"/>
      <c r="B920" s="62"/>
      <c r="C920" s="62"/>
      <c r="D920" s="62"/>
      <c r="E920" s="62"/>
      <c r="F920" s="62"/>
    </row>
    <row r="921" spans="1:6" ht="15">
      <c r="A921" s="62"/>
      <c r="B921" s="62"/>
      <c r="C921" s="62"/>
      <c r="D921" s="62"/>
      <c r="E921" s="62"/>
      <c r="F921" s="62"/>
    </row>
    <row r="922" spans="1:6" ht="15">
      <c r="A922" s="62"/>
      <c r="B922" s="62"/>
      <c r="C922" s="62"/>
      <c r="D922" s="62"/>
      <c r="E922" s="62"/>
      <c r="F922" s="62"/>
    </row>
    <row r="923" spans="1:6" ht="15">
      <c r="A923" s="62"/>
      <c r="B923" s="62"/>
      <c r="C923" s="62"/>
      <c r="D923" s="62"/>
      <c r="E923" s="62"/>
      <c r="F923" s="62"/>
    </row>
    <row r="924" spans="1:6" ht="15">
      <c r="A924" s="62"/>
      <c r="B924" s="62"/>
      <c r="C924" s="62"/>
      <c r="D924" s="62"/>
      <c r="E924" s="62"/>
      <c r="F924" s="62"/>
    </row>
    <row r="925" spans="1:6" ht="15">
      <c r="A925" s="62"/>
      <c r="B925" s="62"/>
      <c r="C925" s="62"/>
      <c r="D925" s="62"/>
      <c r="E925" s="62"/>
      <c r="F925" s="62"/>
    </row>
    <row r="926" spans="1:6" ht="15">
      <c r="A926" s="62"/>
      <c r="B926" s="62"/>
      <c r="C926" s="62"/>
      <c r="D926" s="62"/>
      <c r="E926" s="62"/>
      <c r="F926" s="62"/>
    </row>
    <row r="927" spans="1:6" ht="15">
      <c r="A927" s="62"/>
      <c r="B927" s="62"/>
      <c r="C927" s="62"/>
      <c r="D927" s="62"/>
      <c r="E927" s="62"/>
      <c r="F927" s="62"/>
    </row>
    <row r="928" spans="1:6" ht="15">
      <c r="A928" s="62"/>
      <c r="B928" s="62"/>
      <c r="C928" s="62"/>
      <c r="D928" s="62"/>
      <c r="E928" s="62"/>
      <c r="F928" s="62"/>
    </row>
    <row r="929" spans="1:6" ht="15">
      <c r="A929" s="62"/>
      <c r="B929" s="62"/>
      <c r="C929" s="62"/>
      <c r="D929" s="62"/>
      <c r="E929" s="62"/>
      <c r="F929" s="62"/>
    </row>
    <row r="930" spans="1:6" ht="15">
      <c r="A930" s="62"/>
      <c r="B930" s="62"/>
      <c r="C930" s="62"/>
      <c r="D930" s="62"/>
      <c r="E930" s="62"/>
      <c r="F930" s="62"/>
    </row>
    <row r="931" spans="1:6" ht="15">
      <c r="A931" s="62"/>
      <c r="B931" s="62"/>
      <c r="C931" s="62"/>
      <c r="D931" s="62"/>
      <c r="E931" s="62"/>
      <c r="F931" s="62"/>
    </row>
    <row r="932" spans="1:6" ht="15">
      <c r="A932" s="62"/>
      <c r="B932" s="62"/>
      <c r="C932" s="62"/>
      <c r="D932" s="62"/>
      <c r="E932" s="62"/>
      <c r="F932" s="62"/>
    </row>
    <row r="933" spans="1:6" ht="15">
      <c r="A933" s="62"/>
      <c r="B933" s="62"/>
      <c r="C933" s="62"/>
      <c r="D933" s="62"/>
      <c r="E933" s="62"/>
      <c r="F933" s="62"/>
    </row>
    <row r="934" spans="1:6" ht="15">
      <c r="A934" s="62"/>
      <c r="B934" s="62"/>
      <c r="C934" s="62"/>
      <c r="D934" s="62"/>
      <c r="E934" s="62"/>
      <c r="F934" s="62"/>
    </row>
    <row r="935" spans="1:6" ht="15">
      <c r="A935" s="62"/>
      <c r="B935" s="62"/>
      <c r="C935" s="62"/>
      <c r="D935" s="62"/>
      <c r="E935" s="62"/>
      <c r="F935" s="62"/>
    </row>
    <row r="936" spans="1:6" ht="15">
      <c r="A936" s="62"/>
      <c r="B936" s="62"/>
      <c r="C936" s="62"/>
      <c r="D936" s="62"/>
      <c r="E936" s="62"/>
      <c r="F936" s="62"/>
    </row>
    <row r="937" spans="1:6" ht="15">
      <c r="A937" s="62"/>
      <c r="B937" s="62"/>
      <c r="C937" s="62"/>
      <c r="D937" s="62"/>
      <c r="E937" s="62"/>
      <c r="F937" s="62"/>
    </row>
    <row r="938" spans="1:6" ht="15">
      <c r="A938" s="62"/>
      <c r="B938" s="62"/>
      <c r="C938" s="62"/>
      <c r="D938" s="62"/>
      <c r="E938" s="62"/>
      <c r="F938" s="62"/>
    </row>
    <row r="939" spans="1:6" ht="15">
      <c r="A939" s="62"/>
      <c r="B939" s="62"/>
      <c r="C939" s="62"/>
      <c r="D939" s="62"/>
      <c r="E939" s="62"/>
      <c r="F939" s="62"/>
    </row>
    <row r="940" spans="1:6" ht="15">
      <c r="A940" s="62"/>
      <c r="B940" s="62"/>
      <c r="C940" s="62"/>
      <c r="D940" s="62"/>
      <c r="E940" s="62"/>
      <c r="F940" s="62"/>
    </row>
    <row r="941" spans="1:6" ht="15">
      <c r="A941" s="62"/>
      <c r="B941" s="62"/>
      <c r="C941" s="62"/>
      <c r="D941" s="62"/>
      <c r="E941" s="62"/>
      <c r="F941" s="62"/>
    </row>
    <row r="942" spans="1:6" ht="15">
      <c r="A942" s="62"/>
      <c r="B942" s="62"/>
      <c r="C942" s="62"/>
      <c r="D942" s="62"/>
      <c r="E942" s="62"/>
      <c r="F942" s="62"/>
    </row>
    <row r="943" spans="1:6" ht="15">
      <c r="A943" s="62"/>
      <c r="B943" s="62"/>
      <c r="C943" s="62"/>
      <c r="D943" s="62"/>
      <c r="E943" s="62"/>
      <c r="F943" s="62"/>
    </row>
    <row r="944" spans="1:6" ht="15">
      <c r="A944" s="62"/>
      <c r="B944" s="62"/>
      <c r="C944" s="62"/>
      <c r="D944" s="62"/>
      <c r="E944" s="62"/>
      <c r="F944" s="62"/>
    </row>
    <row r="945" spans="1:6" ht="15">
      <c r="A945" s="62"/>
      <c r="B945" s="62"/>
      <c r="C945" s="62"/>
      <c r="D945" s="62"/>
      <c r="E945" s="62"/>
      <c r="F945" s="62"/>
    </row>
    <row r="946" spans="1:6" ht="15">
      <c r="A946" s="62"/>
      <c r="B946" s="62"/>
      <c r="C946" s="62"/>
      <c r="D946" s="62"/>
      <c r="E946" s="62"/>
      <c r="F946" s="62"/>
    </row>
    <row r="947" spans="1:6" ht="15">
      <c r="A947" s="62"/>
      <c r="B947" s="62"/>
      <c r="C947" s="62"/>
      <c r="D947" s="62"/>
      <c r="E947" s="62"/>
      <c r="F947" s="62"/>
    </row>
    <row r="948" spans="1:6" ht="15">
      <c r="A948" s="62"/>
      <c r="B948" s="62"/>
      <c r="C948" s="62"/>
      <c r="D948" s="62"/>
      <c r="E948" s="62"/>
      <c r="F948" s="62"/>
    </row>
    <row r="949" spans="1:6" ht="15">
      <c r="A949" s="62"/>
      <c r="B949" s="62"/>
      <c r="C949" s="62"/>
      <c r="D949" s="62"/>
      <c r="E949" s="62"/>
      <c r="F949" s="62"/>
    </row>
    <row r="950" spans="1:6" ht="15">
      <c r="A950" s="62"/>
      <c r="B950" s="62"/>
      <c r="C950" s="62"/>
      <c r="D950" s="62"/>
      <c r="E950" s="62"/>
      <c r="F950" s="62"/>
    </row>
    <row r="951" spans="1:6" ht="15">
      <c r="A951" s="62"/>
      <c r="B951" s="62"/>
      <c r="C951" s="62"/>
      <c r="D951" s="62"/>
      <c r="E951" s="62"/>
      <c r="F951" s="62"/>
    </row>
    <row r="952" spans="1:6" ht="15">
      <c r="A952" s="62"/>
      <c r="B952" s="62"/>
      <c r="C952" s="62"/>
      <c r="D952" s="62"/>
      <c r="E952" s="62"/>
      <c r="F952" s="62"/>
    </row>
    <row r="953" spans="1:6" ht="15">
      <c r="A953" s="62"/>
      <c r="B953" s="62"/>
      <c r="C953" s="62"/>
      <c r="D953" s="62"/>
      <c r="E953" s="62"/>
      <c r="F953" s="62"/>
    </row>
    <row r="954" spans="1:6" ht="15">
      <c r="A954" s="62"/>
      <c r="B954" s="62"/>
      <c r="C954" s="62"/>
      <c r="D954" s="62"/>
      <c r="E954" s="62"/>
      <c r="F954" s="62"/>
    </row>
    <row r="955" spans="1:6" ht="15">
      <c r="A955" s="62"/>
      <c r="B955" s="62"/>
      <c r="C955" s="62"/>
      <c r="D955" s="62"/>
      <c r="E955" s="62"/>
      <c r="F955" s="62"/>
    </row>
    <row r="956" spans="1:6" ht="15">
      <c r="A956" s="62"/>
      <c r="B956" s="62"/>
      <c r="C956" s="62"/>
      <c r="D956" s="62"/>
      <c r="E956" s="62"/>
      <c r="F956" s="62"/>
    </row>
    <row r="957" spans="1:6" ht="15">
      <c r="A957" s="62"/>
      <c r="B957" s="62"/>
      <c r="C957" s="62"/>
      <c r="D957" s="62"/>
      <c r="E957" s="62"/>
      <c r="F957" s="62"/>
    </row>
    <row r="958" spans="1:6" ht="15">
      <c r="A958" s="62"/>
      <c r="B958" s="62"/>
      <c r="C958" s="62"/>
      <c r="D958" s="62"/>
      <c r="E958" s="62"/>
      <c r="F958" s="62"/>
    </row>
    <row r="959" spans="1:6" ht="15">
      <c r="A959" s="62"/>
      <c r="B959" s="62"/>
      <c r="C959" s="62"/>
      <c r="D959" s="62"/>
      <c r="E959" s="62"/>
      <c r="F959" s="62"/>
    </row>
    <row r="960" spans="1:6" ht="15">
      <c r="A960" s="62"/>
      <c r="B960" s="62"/>
      <c r="C960" s="62"/>
      <c r="D960" s="62"/>
      <c r="E960" s="62"/>
      <c r="F960" s="62"/>
    </row>
    <row r="961" spans="1:6" ht="15">
      <c r="A961" s="62"/>
      <c r="B961" s="62"/>
      <c r="C961" s="62"/>
      <c r="D961" s="62"/>
      <c r="E961" s="62"/>
      <c r="F961" s="62"/>
    </row>
    <row r="962" spans="1:6" ht="15">
      <c r="A962" s="62"/>
      <c r="B962" s="62"/>
      <c r="C962" s="62"/>
      <c r="D962" s="62"/>
      <c r="E962" s="62"/>
      <c r="F962" s="62"/>
    </row>
    <row r="963" spans="1:6" ht="15">
      <c r="A963" s="62"/>
      <c r="B963" s="62"/>
      <c r="C963" s="62"/>
      <c r="D963" s="62"/>
      <c r="E963" s="62"/>
      <c r="F963" s="62"/>
    </row>
    <row r="964" spans="1:6" ht="15">
      <c r="A964" s="62"/>
      <c r="B964" s="62"/>
      <c r="C964" s="62"/>
      <c r="D964" s="62"/>
      <c r="E964" s="62"/>
      <c r="F964" s="62"/>
    </row>
    <row r="965" spans="1:6" ht="15">
      <c r="A965" s="62"/>
      <c r="B965" s="62"/>
      <c r="C965" s="62"/>
      <c r="D965" s="62"/>
      <c r="E965" s="62"/>
      <c r="F965" s="62"/>
    </row>
    <row r="966" spans="1:6" ht="15">
      <c r="A966" s="62"/>
      <c r="B966" s="62"/>
      <c r="C966" s="62"/>
      <c r="D966" s="62"/>
      <c r="E966" s="62"/>
      <c r="F966" s="62"/>
    </row>
    <row r="967" spans="1:6" ht="15">
      <c r="A967" s="62"/>
      <c r="B967" s="62"/>
      <c r="C967" s="62"/>
      <c r="D967" s="62"/>
      <c r="E967" s="62"/>
      <c r="F967" s="62"/>
    </row>
    <row r="968" spans="1:6" ht="15">
      <c r="A968" s="62"/>
      <c r="B968" s="62"/>
      <c r="C968" s="62"/>
      <c r="D968" s="62"/>
      <c r="E968" s="62"/>
      <c r="F968" s="62"/>
    </row>
    <row r="969" spans="1:6" ht="15">
      <c r="A969" s="62"/>
      <c r="B969" s="62"/>
      <c r="C969" s="62"/>
      <c r="D969" s="62"/>
      <c r="E969" s="62"/>
      <c r="F969" s="62"/>
    </row>
    <row r="970" spans="1:6" ht="15">
      <c r="A970" s="62"/>
      <c r="B970" s="62"/>
      <c r="C970" s="62"/>
      <c r="D970" s="62"/>
      <c r="E970" s="62"/>
      <c r="F970" s="62"/>
    </row>
    <row r="971" spans="1:6" ht="15">
      <c r="A971" s="62"/>
      <c r="B971" s="62"/>
      <c r="C971" s="62"/>
      <c r="D971" s="62"/>
      <c r="E971" s="62"/>
      <c r="F971" s="62"/>
    </row>
    <row r="972" spans="1:6" ht="15">
      <c r="A972" s="62"/>
      <c r="B972" s="62"/>
      <c r="C972" s="62"/>
      <c r="D972" s="62"/>
      <c r="E972" s="62"/>
      <c r="F972" s="62"/>
    </row>
    <row r="973" spans="1:6" ht="15">
      <c r="A973" s="62"/>
      <c r="B973" s="62"/>
      <c r="C973" s="62"/>
      <c r="D973" s="62"/>
      <c r="E973" s="62"/>
      <c r="F973" s="62"/>
    </row>
    <row r="974" spans="1:6" ht="15">
      <c r="A974" s="62"/>
      <c r="B974" s="62"/>
      <c r="C974" s="62"/>
      <c r="D974" s="62"/>
      <c r="E974" s="62"/>
      <c r="F974" s="62"/>
    </row>
    <row r="975" spans="1:6" ht="15">
      <c r="A975" s="62"/>
      <c r="B975" s="62"/>
      <c r="C975" s="62"/>
      <c r="D975" s="62"/>
      <c r="E975" s="62"/>
      <c r="F975" s="62"/>
    </row>
    <row r="976" spans="1:6" ht="15">
      <c r="A976" s="62"/>
      <c r="B976" s="62"/>
      <c r="C976" s="62"/>
      <c r="D976" s="62"/>
      <c r="E976" s="62"/>
      <c r="F976" s="62"/>
    </row>
    <row r="977" spans="1:6" ht="15">
      <c r="A977" s="62"/>
      <c r="B977" s="62"/>
      <c r="C977" s="62"/>
      <c r="D977" s="62"/>
      <c r="E977" s="62"/>
      <c r="F977" s="62"/>
    </row>
    <row r="978" spans="1:6" ht="15">
      <c r="A978" s="62"/>
      <c r="B978" s="62"/>
      <c r="C978" s="62"/>
      <c r="D978" s="62"/>
      <c r="E978" s="62"/>
      <c r="F978" s="62"/>
    </row>
    <row r="979" spans="1:6" ht="15">
      <c r="A979" s="62"/>
      <c r="B979" s="62"/>
      <c r="C979" s="62"/>
      <c r="D979" s="62"/>
      <c r="E979" s="62"/>
      <c r="F979" s="62"/>
    </row>
    <row r="980" spans="1:6" ht="15">
      <c r="A980" s="62"/>
      <c r="B980" s="62"/>
      <c r="C980" s="62"/>
      <c r="D980" s="62"/>
      <c r="E980" s="62"/>
      <c r="F980" s="62"/>
    </row>
    <row r="981" spans="1:6" ht="15">
      <c r="A981" s="62"/>
      <c r="B981" s="62"/>
      <c r="C981" s="62"/>
      <c r="D981" s="62"/>
      <c r="E981" s="62"/>
      <c r="F981" s="62"/>
    </row>
    <row r="982" spans="1:6" ht="15">
      <c r="A982" s="62"/>
      <c r="B982" s="62"/>
      <c r="C982" s="62"/>
      <c r="D982" s="62"/>
      <c r="E982" s="62"/>
      <c r="F982" s="62"/>
    </row>
    <row r="983" spans="1:6" ht="15">
      <c r="A983" s="62"/>
      <c r="B983" s="62"/>
      <c r="C983" s="62"/>
      <c r="D983" s="62"/>
      <c r="E983" s="62"/>
      <c r="F983" s="62"/>
    </row>
    <row r="984" spans="1:6" ht="15">
      <c r="A984" s="62"/>
      <c r="B984" s="62"/>
      <c r="C984" s="62"/>
      <c r="D984" s="62"/>
      <c r="E984" s="62"/>
      <c r="F984" s="62"/>
    </row>
    <row r="985" spans="1:6" ht="15">
      <c r="A985" s="62"/>
      <c r="B985" s="62"/>
      <c r="C985" s="62"/>
      <c r="D985" s="62"/>
      <c r="E985" s="62"/>
      <c r="F985" s="62"/>
    </row>
    <row r="986" spans="1:6" ht="15">
      <c r="A986" s="62"/>
      <c r="B986" s="62"/>
      <c r="C986" s="62"/>
      <c r="D986" s="62"/>
      <c r="E986" s="62"/>
      <c r="F986" s="62"/>
    </row>
    <row r="987" spans="1:6" ht="15">
      <c r="A987" s="62"/>
      <c r="B987" s="62"/>
      <c r="C987" s="62"/>
      <c r="D987" s="62"/>
      <c r="E987" s="62"/>
      <c r="F987" s="62"/>
    </row>
    <row r="988" spans="1:6" ht="15">
      <c r="A988" s="62"/>
      <c r="B988" s="62"/>
      <c r="C988" s="62"/>
      <c r="D988" s="62"/>
      <c r="E988" s="62"/>
      <c r="F988" s="62"/>
    </row>
    <row r="989" spans="1:6" ht="15">
      <c r="A989" s="62"/>
      <c r="B989" s="62"/>
      <c r="C989" s="62"/>
      <c r="D989" s="62"/>
      <c r="E989" s="62"/>
      <c r="F989" s="62"/>
    </row>
    <row r="990" spans="1:6" ht="15">
      <c r="A990" s="62"/>
      <c r="B990" s="62"/>
      <c r="C990" s="62"/>
      <c r="D990" s="62"/>
      <c r="E990" s="62"/>
      <c r="F990" s="62"/>
    </row>
    <row r="991" spans="1:6" ht="15">
      <c r="A991" s="62"/>
      <c r="B991" s="62"/>
      <c r="C991" s="62"/>
      <c r="D991" s="62"/>
      <c r="E991" s="62"/>
      <c r="F991" s="62"/>
    </row>
    <row r="992" spans="1:6" ht="15">
      <c r="A992" s="62"/>
      <c r="B992" s="62"/>
      <c r="C992" s="62"/>
      <c r="D992" s="62"/>
      <c r="E992" s="62"/>
      <c r="F992" s="62"/>
    </row>
    <row r="993" spans="1:6" ht="15">
      <c r="A993" s="62"/>
      <c r="B993" s="62"/>
      <c r="C993" s="62"/>
      <c r="D993" s="62"/>
      <c r="E993" s="62"/>
      <c r="F993" s="62"/>
    </row>
    <row r="994" spans="1:6" ht="15">
      <c r="A994" s="62"/>
      <c r="B994" s="62"/>
      <c r="C994" s="62"/>
      <c r="D994" s="62"/>
      <c r="E994" s="62"/>
      <c r="F994" s="62"/>
    </row>
    <row r="995" spans="1:6" ht="15">
      <c r="A995" s="62"/>
      <c r="B995" s="62"/>
      <c r="C995" s="62"/>
      <c r="D995" s="62"/>
      <c r="E995" s="62"/>
      <c r="F995" s="62"/>
    </row>
    <row r="996" spans="1:6" ht="15">
      <c r="A996" s="62"/>
      <c r="B996" s="62"/>
      <c r="C996" s="62"/>
      <c r="D996" s="62"/>
      <c r="E996" s="62"/>
      <c r="F996" s="62"/>
    </row>
    <row r="997" spans="1:6" ht="15">
      <c r="A997" s="62"/>
      <c r="B997" s="62"/>
      <c r="C997" s="62"/>
      <c r="D997" s="62"/>
      <c r="E997" s="62"/>
      <c r="F997" s="62"/>
    </row>
    <row r="998" spans="1:6" ht="15">
      <c r="A998" s="62"/>
      <c r="B998" s="62"/>
      <c r="C998" s="62"/>
      <c r="D998" s="62"/>
      <c r="E998" s="62"/>
      <c r="F998" s="62"/>
    </row>
    <row r="999" spans="1:6" ht="15">
      <c r="A999" s="62"/>
      <c r="B999" s="62"/>
      <c r="C999" s="62"/>
      <c r="D999" s="62"/>
      <c r="E999" s="62"/>
      <c r="F999" s="62"/>
    </row>
    <row r="1000" spans="1:6" ht="15">
      <c r="A1000" s="62"/>
      <c r="B1000" s="62"/>
      <c r="C1000" s="62"/>
      <c r="D1000" s="62"/>
      <c r="E1000" s="62"/>
      <c r="F1000" s="62"/>
    </row>
    <row r="1001" spans="1:6" ht="15">
      <c r="A1001" s="62"/>
      <c r="B1001" s="62"/>
      <c r="C1001" s="62"/>
      <c r="D1001" s="62"/>
      <c r="E1001" s="62"/>
      <c r="F1001" s="62"/>
    </row>
    <row r="1002" spans="1:6" ht="15">
      <c r="A1002" s="62"/>
      <c r="B1002" s="62"/>
      <c r="C1002" s="62"/>
      <c r="D1002" s="62"/>
      <c r="E1002" s="62"/>
      <c r="F1002" s="62"/>
    </row>
    <row r="1003" spans="1:6" ht="15">
      <c r="A1003" s="62"/>
      <c r="B1003" s="62"/>
      <c r="C1003" s="62"/>
      <c r="D1003" s="62"/>
      <c r="E1003" s="62"/>
      <c r="F1003" s="62"/>
    </row>
    <row r="1004" spans="1:6" ht="15">
      <c r="A1004" s="62"/>
      <c r="B1004" s="62"/>
      <c r="C1004" s="62"/>
      <c r="D1004" s="62"/>
      <c r="E1004" s="62"/>
      <c r="F1004" s="62"/>
    </row>
    <row r="1005" spans="1:6" ht="15">
      <c r="A1005" s="62"/>
      <c r="B1005" s="62"/>
      <c r="C1005" s="62"/>
      <c r="D1005" s="62"/>
      <c r="E1005" s="62"/>
      <c r="F1005" s="62"/>
    </row>
    <row r="1006" spans="1:6" ht="15">
      <c r="A1006" s="62"/>
      <c r="B1006" s="62"/>
      <c r="C1006" s="62"/>
      <c r="D1006" s="62"/>
      <c r="E1006" s="62"/>
      <c r="F1006" s="62"/>
    </row>
    <row r="1007" spans="1:6" ht="15">
      <c r="A1007" s="62"/>
      <c r="B1007" s="62"/>
      <c r="C1007" s="62"/>
      <c r="D1007" s="62"/>
      <c r="E1007" s="62"/>
      <c r="F1007" s="62"/>
    </row>
    <row r="1008" spans="1:6" ht="15">
      <c r="A1008" s="62"/>
      <c r="B1008" s="62"/>
      <c r="C1008" s="62"/>
      <c r="D1008" s="62"/>
      <c r="E1008" s="62"/>
      <c r="F1008" s="62"/>
    </row>
    <row r="1009" spans="1:6" ht="15">
      <c r="A1009" s="62"/>
      <c r="B1009" s="62"/>
      <c r="C1009" s="62"/>
      <c r="D1009" s="62"/>
      <c r="E1009" s="62"/>
      <c r="F1009" s="62"/>
    </row>
    <row r="1010" spans="1:6" ht="15">
      <c r="A1010" s="62"/>
      <c r="B1010" s="62"/>
      <c r="C1010" s="62"/>
      <c r="D1010" s="62"/>
      <c r="E1010" s="62"/>
      <c r="F1010" s="62"/>
    </row>
    <row r="1011" spans="1:6" ht="15">
      <c r="A1011" s="62"/>
      <c r="B1011" s="62"/>
      <c r="C1011" s="62"/>
      <c r="D1011" s="62"/>
      <c r="E1011" s="62"/>
      <c r="F1011" s="62"/>
    </row>
    <row r="1012" spans="1:6" ht="15">
      <c r="A1012" s="62"/>
      <c r="B1012" s="62"/>
      <c r="C1012" s="62"/>
      <c r="D1012" s="62"/>
      <c r="E1012" s="62"/>
      <c r="F1012" s="62"/>
    </row>
    <row r="1013" spans="1:6" ht="15">
      <c r="A1013" s="62"/>
      <c r="B1013" s="62"/>
      <c r="C1013" s="62"/>
      <c r="D1013" s="62"/>
      <c r="E1013" s="62"/>
      <c r="F1013" s="62"/>
    </row>
    <row r="1014" spans="1:6" ht="15">
      <c r="A1014" s="62"/>
      <c r="B1014" s="62"/>
      <c r="C1014" s="62"/>
      <c r="D1014" s="62"/>
      <c r="E1014" s="62"/>
      <c r="F1014" s="62"/>
    </row>
    <row r="1015" spans="1:6" ht="15">
      <c r="A1015" s="62"/>
      <c r="B1015" s="62"/>
      <c r="C1015" s="62"/>
      <c r="D1015" s="62"/>
      <c r="E1015" s="62"/>
      <c r="F1015" s="62"/>
    </row>
    <row r="1016" spans="1:6" ht="15">
      <c r="A1016" s="62"/>
      <c r="B1016" s="62"/>
      <c r="C1016" s="62"/>
      <c r="D1016" s="62"/>
      <c r="E1016" s="62"/>
      <c r="F1016" s="62"/>
    </row>
    <row r="1017" spans="1:6" ht="15">
      <c r="A1017" s="62"/>
      <c r="B1017" s="62"/>
      <c r="C1017" s="62"/>
      <c r="D1017" s="62"/>
      <c r="E1017" s="62"/>
      <c r="F1017" s="62"/>
    </row>
    <row r="1018" spans="1:6" ht="15">
      <c r="A1018" s="62"/>
      <c r="B1018" s="62"/>
      <c r="C1018" s="62"/>
      <c r="D1018" s="62"/>
      <c r="E1018" s="62"/>
      <c r="F1018" s="62"/>
    </row>
    <row r="1019" spans="1:6" ht="15">
      <c r="A1019" s="62"/>
      <c r="B1019" s="62"/>
      <c r="C1019" s="62"/>
      <c r="D1019" s="62"/>
      <c r="E1019" s="62"/>
      <c r="F1019" s="62"/>
    </row>
    <row r="1020" spans="1:6" ht="15">
      <c r="A1020" s="62"/>
      <c r="B1020" s="62"/>
      <c r="C1020" s="62"/>
      <c r="D1020" s="62"/>
      <c r="E1020" s="62"/>
      <c r="F1020" s="62"/>
    </row>
    <row r="1021" spans="1:6" ht="15">
      <c r="A1021" s="62"/>
      <c r="B1021" s="62"/>
      <c r="C1021" s="62"/>
      <c r="D1021" s="62"/>
      <c r="E1021" s="62"/>
      <c r="F1021" s="62"/>
    </row>
    <row r="1022" spans="1:6" ht="15">
      <c r="A1022" s="62"/>
      <c r="B1022" s="62"/>
      <c r="C1022" s="62"/>
      <c r="D1022" s="62"/>
      <c r="E1022" s="62"/>
      <c r="F1022" s="62"/>
    </row>
    <row r="1023" spans="1:6" ht="15">
      <c r="A1023" s="62"/>
      <c r="B1023" s="62"/>
      <c r="C1023" s="62"/>
      <c r="D1023" s="62"/>
      <c r="E1023" s="62"/>
      <c r="F1023" s="62"/>
    </row>
    <row r="1024" spans="1:6" ht="15">
      <c r="A1024" s="62"/>
      <c r="B1024" s="62"/>
      <c r="C1024" s="62"/>
      <c r="D1024" s="62"/>
      <c r="E1024" s="62"/>
      <c r="F1024" s="62"/>
    </row>
    <row r="1025" spans="1:6" ht="15">
      <c r="A1025" s="62"/>
      <c r="B1025" s="62"/>
      <c r="C1025" s="62"/>
      <c r="D1025" s="62"/>
      <c r="E1025" s="62"/>
      <c r="F1025" s="62"/>
    </row>
    <row r="1026" spans="1:6" ht="15">
      <c r="A1026" s="62"/>
      <c r="B1026" s="62"/>
      <c r="C1026" s="62"/>
      <c r="D1026" s="62"/>
      <c r="E1026" s="62"/>
      <c r="F1026" s="62"/>
    </row>
    <row r="1027" spans="1:6" ht="15">
      <c r="A1027" s="62"/>
      <c r="B1027" s="62"/>
      <c r="C1027" s="62"/>
      <c r="D1027" s="62"/>
      <c r="E1027" s="62"/>
      <c r="F1027" s="62"/>
    </row>
    <row r="1028" spans="1:6" ht="15">
      <c r="A1028" s="62"/>
      <c r="B1028" s="62"/>
      <c r="C1028" s="62"/>
      <c r="D1028" s="62"/>
      <c r="E1028" s="62"/>
      <c r="F1028" s="62"/>
    </row>
    <row r="1029" spans="1:6" ht="15">
      <c r="A1029" s="62"/>
      <c r="B1029" s="62"/>
      <c r="C1029" s="62"/>
      <c r="D1029" s="62"/>
      <c r="E1029" s="62"/>
      <c r="F1029" s="62"/>
    </row>
    <row r="1030" spans="1:6" ht="15">
      <c r="A1030" s="62"/>
      <c r="B1030" s="62"/>
      <c r="C1030" s="62"/>
      <c r="D1030" s="62"/>
      <c r="E1030" s="62"/>
      <c r="F1030" s="62"/>
    </row>
    <row r="1031" spans="1:6" ht="15">
      <c r="A1031" s="62"/>
      <c r="B1031" s="62"/>
      <c r="C1031" s="62"/>
      <c r="D1031" s="62"/>
      <c r="E1031" s="62"/>
      <c r="F1031" s="62"/>
    </row>
    <row r="1032" spans="1:6" ht="15">
      <c r="A1032" s="62"/>
      <c r="B1032" s="62"/>
      <c r="C1032" s="62"/>
      <c r="D1032" s="62"/>
      <c r="E1032" s="62"/>
      <c r="F1032" s="62"/>
    </row>
    <row r="1033" spans="1:6" ht="15">
      <c r="A1033" s="62"/>
      <c r="B1033" s="62"/>
      <c r="C1033" s="62"/>
      <c r="D1033" s="62"/>
      <c r="E1033" s="62"/>
      <c r="F1033" s="62"/>
    </row>
    <row r="1034" spans="1:6" ht="15">
      <c r="A1034" s="62"/>
      <c r="B1034" s="62"/>
      <c r="C1034" s="62"/>
      <c r="D1034" s="62"/>
      <c r="E1034" s="62"/>
      <c r="F1034" s="62"/>
    </row>
    <row r="1035" spans="1:6" ht="15">
      <c r="A1035" s="62"/>
      <c r="B1035" s="62"/>
      <c r="C1035" s="62"/>
      <c r="D1035" s="62"/>
      <c r="E1035" s="62"/>
      <c r="F1035" s="62"/>
    </row>
    <row r="1036" spans="1:6" ht="15">
      <c r="A1036" s="62"/>
      <c r="B1036" s="62"/>
      <c r="C1036" s="62"/>
      <c r="D1036" s="62"/>
      <c r="E1036" s="62"/>
      <c r="F1036" s="62"/>
    </row>
    <row r="1037" spans="1:6" ht="15">
      <c r="A1037" s="62"/>
      <c r="B1037" s="62"/>
      <c r="C1037" s="62"/>
      <c r="D1037" s="62"/>
      <c r="E1037" s="62"/>
      <c r="F1037" s="62"/>
    </row>
    <row r="1038" spans="1:6" ht="15">
      <c r="A1038" s="62"/>
      <c r="B1038" s="62"/>
      <c r="C1038" s="62"/>
      <c r="D1038" s="62"/>
      <c r="E1038" s="62"/>
      <c r="F1038" s="62"/>
    </row>
    <row r="1039" spans="1:6" ht="15">
      <c r="A1039" s="62"/>
      <c r="B1039" s="62"/>
      <c r="C1039" s="62"/>
      <c r="D1039" s="62"/>
      <c r="E1039" s="62"/>
      <c r="F1039" s="62"/>
    </row>
    <row r="1040" spans="1:6" ht="15">
      <c r="A1040" s="62"/>
      <c r="B1040" s="62"/>
      <c r="C1040" s="62"/>
      <c r="D1040" s="62"/>
      <c r="E1040" s="62"/>
      <c r="F1040" s="62"/>
    </row>
    <row r="1041" spans="1:6" ht="15">
      <c r="A1041" s="62"/>
      <c r="B1041" s="62"/>
      <c r="C1041" s="62"/>
      <c r="D1041" s="62"/>
      <c r="E1041" s="62"/>
      <c r="F1041" s="62"/>
    </row>
    <row r="1042" spans="1:6" ht="15">
      <c r="A1042" s="62"/>
      <c r="B1042" s="62"/>
      <c r="C1042" s="62"/>
      <c r="D1042" s="62"/>
      <c r="E1042" s="62"/>
      <c r="F1042" s="62"/>
    </row>
    <row r="1043" spans="1:6" ht="15">
      <c r="A1043" s="62"/>
      <c r="B1043" s="62"/>
      <c r="C1043" s="62"/>
      <c r="D1043" s="62"/>
      <c r="E1043" s="62"/>
      <c r="F1043" s="62"/>
    </row>
    <row r="1044" spans="1:6" ht="15">
      <c r="A1044" s="62"/>
      <c r="B1044" s="62"/>
      <c r="C1044" s="62"/>
      <c r="D1044" s="62"/>
      <c r="E1044" s="62"/>
      <c r="F1044" s="62"/>
    </row>
    <row r="1045" spans="1:6" ht="15">
      <c r="A1045" s="62"/>
      <c r="B1045" s="62"/>
      <c r="C1045" s="62"/>
      <c r="D1045" s="62"/>
      <c r="E1045" s="62"/>
      <c r="F1045" s="62"/>
    </row>
    <row r="1046" spans="1:6" ht="15">
      <c r="A1046" s="62"/>
      <c r="B1046" s="62"/>
      <c r="C1046" s="62"/>
      <c r="D1046" s="62"/>
      <c r="E1046" s="62"/>
      <c r="F1046" s="62"/>
    </row>
    <row r="1047" spans="1:6" ht="15">
      <c r="A1047" s="62"/>
      <c r="B1047" s="62"/>
      <c r="C1047" s="62"/>
      <c r="D1047" s="62"/>
      <c r="E1047" s="62"/>
      <c r="F1047" s="62"/>
    </row>
    <row r="1048" spans="1:6" ht="15">
      <c r="A1048" s="62"/>
      <c r="B1048" s="62"/>
      <c r="C1048" s="62"/>
      <c r="D1048" s="62"/>
      <c r="E1048" s="62"/>
      <c r="F1048" s="62"/>
    </row>
    <row r="1049" spans="1:6" ht="15">
      <c r="A1049" s="62"/>
      <c r="B1049" s="62"/>
      <c r="C1049" s="62"/>
      <c r="D1049" s="62"/>
      <c r="E1049" s="62"/>
      <c r="F1049" s="62"/>
    </row>
    <row r="1050" spans="1:6" ht="15">
      <c r="A1050" s="62"/>
      <c r="B1050" s="62"/>
      <c r="C1050" s="62"/>
      <c r="D1050" s="62"/>
      <c r="E1050" s="62"/>
      <c r="F1050" s="62"/>
    </row>
    <row r="1051" spans="1:6" ht="15">
      <c r="A1051" s="62"/>
      <c r="B1051" s="62"/>
      <c r="C1051" s="62"/>
      <c r="D1051" s="62"/>
      <c r="E1051" s="62"/>
      <c r="F1051" s="62"/>
    </row>
    <row r="1052" spans="1:6" ht="15">
      <c r="A1052" s="62"/>
      <c r="B1052" s="62"/>
      <c r="C1052" s="62"/>
      <c r="D1052" s="62"/>
      <c r="E1052" s="62"/>
      <c r="F1052" s="62"/>
    </row>
    <row r="1053" spans="1:6" ht="15">
      <c r="A1053" s="62"/>
      <c r="B1053" s="62"/>
      <c r="C1053" s="62"/>
      <c r="D1053" s="62"/>
      <c r="E1053" s="62"/>
      <c r="F1053" s="62"/>
    </row>
    <row r="1054" spans="1:6" ht="15">
      <c r="A1054" s="62"/>
      <c r="B1054" s="62"/>
      <c r="C1054" s="62"/>
      <c r="D1054" s="62"/>
      <c r="E1054" s="62"/>
      <c r="F1054" s="62"/>
    </row>
    <row r="1055" spans="1:6" ht="15">
      <c r="A1055" s="62"/>
      <c r="B1055" s="62"/>
      <c r="C1055" s="62"/>
      <c r="D1055" s="62"/>
      <c r="E1055" s="62"/>
      <c r="F1055" s="62"/>
    </row>
    <row r="1056" spans="1:6" ht="15">
      <c r="A1056" s="62"/>
      <c r="B1056" s="62"/>
      <c r="C1056" s="62"/>
      <c r="D1056" s="62"/>
      <c r="E1056" s="62"/>
      <c r="F1056" s="62"/>
    </row>
    <row r="1057" spans="1:6" ht="15">
      <c r="A1057" s="62"/>
      <c r="B1057" s="62"/>
      <c r="C1057" s="62"/>
      <c r="D1057" s="62"/>
      <c r="E1057" s="62"/>
      <c r="F1057" s="62"/>
    </row>
    <row r="1058" spans="1:6" ht="15">
      <c r="A1058" s="62"/>
      <c r="B1058" s="62"/>
      <c r="C1058" s="62"/>
      <c r="D1058" s="62"/>
      <c r="E1058" s="62"/>
      <c r="F1058" s="62"/>
    </row>
    <row r="1059" spans="1:6" ht="15">
      <c r="A1059" s="62"/>
      <c r="B1059" s="62"/>
      <c r="C1059" s="62"/>
      <c r="D1059" s="62"/>
      <c r="E1059" s="62"/>
      <c r="F1059" s="62"/>
    </row>
    <row r="1060" spans="1:6" ht="15">
      <c r="A1060" s="62"/>
      <c r="B1060" s="62"/>
      <c r="C1060" s="62"/>
      <c r="D1060" s="62"/>
      <c r="E1060" s="62"/>
      <c r="F1060" s="62"/>
    </row>
    <row r="1061" spans="1:6" ht="15">
      <c r="A1061" s="62"/>
      <c r="B1061" s="62"/>
      <c r="C1061" s="62"/>
      <c r="D1061" s="62"/>
      <c r="E1061" s="62"/>
      <c r="F1061" s="62"/>
    </row>
    <row r="1062" spans="1:6" ht="15">
      <c r="A1062" s="62"/>
      <c r="B1062" s="62"/>
      <c r="C1062" s="62"/>
      <c r="D1062" s="62"/>
      <c r="E1062" s="62"/>
      <c r="F1062" s="62"/>
    </row>
    <row r="1063" spans="1:6" ht="15">
      <c r="A1063" s="62"/>
      <c r="B1063" s="62"/>
      <c r="C1063" s="62"/>
      <c r="D1063" s="62"/>
      <c r="E1063" s="62"/>
      <c r="F1063" s="62"/>
    </row>
    <row r="1064" spans="1:6" ht="15">
      <c r="A1064" s="62"/>
      <c r="B1064" s="62"/>
      <c r="C1064" s="62"/>
      <c r="D1064" s="62"/>
      <c r="E1064" s="62"/>
      <c r="F1064" s="62"/>
    </row>
    <row r="1065" spans="1:6" ht="15">
      <c r="A1065" s="62"/>
      <c r="B1065" s="62"/>
      <c r="C1065" s="62"/>
      <c r="D1065" s="62"/>
      <c r="E1065" s="62"/>
      <c r="F1065" s="62"/>
    </row>
    <row r="1066" spans="1:6" ht="15">
      <c r="A1066" s="62"/>
      <c r="B1066" s="62"/>
      <c r="C1066" s="62"/>
      <c r="D1066" s="62"/>
      <c r="E1066" s="62"/>
      <c r="F1066" s="62"/>
    </row>
    <row r="1067" spans="1:6" ht="15">
      <c r="A1067" s="62"/>
      <c r="B1067" s="62"/>
      <c r="C1067" s="62"/>
      <c r="D1067" s="62"/>
      <c r="E1067" s="62"/>
      <c r="F1067" s="62"/>
    </row>
    <row r="1068" spans="1:6" ht="15">
      <c r="A1068" s="62"/>
      <c r="B1068" s="62"/>
      <c r="C1068" s="62"/>
      <c r="D1068" s="62"/>
      <c r="E1068" s="62"/>
      <c r="F1068" s="62"/>
    </row>
    <row r="1069" spans="1:6" ht="15">
      <c r="A1069" s="62"/>
      <c r="B1069" s="62"/>
      <c r="C1069" s="62"/>
      <c r="D1069" s="62"/>
      <c r="E1069" s="62"/>
      <c r="F1069" s="62"/>
    </row>
    <row r="1070" spans="1:6" ht="15">
      <c r="A1070" s="62"/>
      <c r="B1070" s="62"/>
      <c r="C1070" s="62"/>
      <c r="D1070" s="62"/>
      <c r="E1070" s="62"/>
      <c r="F1070" s="62"/>
    </row>
    <row r="1071" spans="1:6" ht="15">
      <c r="A1071" s="62"/>
      <c r="B1071" s="62"/>
      <c r="C1071" s="62"/>
      <c r="D1071" s="62"/>
      <c r="E1071" s="62"/>
      <c r="F1071" s="62"/>
    </row>
    <row r="1072" spans="1:6" ht="15">
      <c r="A1072" s="62"/>
      <c r="B1072" s="62"/>
      <c r="C1072" s="62"/>
      <c r="D1072" s="62"/>
      <c r="E1072" s="62"/>
      <c r="F1072" s="62"/>
    </row>
    <row r="1073" spans="1:6" ht="15">
      <c r="A1073" s="62"/>
      <c r="B1073" s="62"/>
      <c r="C1073" s="62"/>
      <c r="D1073" s="62"/>
      <c r="E1073" s="62"/>
      <c r="F1073" s="62"/>
    </row>
    <row r="1074" spans="1:6" ht="15">
      <c r="A1074" s="62"/>
      <c r="B1074" s="62"/>
      <c r="C1074" s="62"/>
      <c r="D1074" s="62"/>
      <c r="E1074" s="62"/>
      <c r="F1074" s="62"/>
    </row>
    <row r="1075" spans="1:6" ht="15">
      <c r="A1075" s="62"/>
      <c r="B1075" s="62"/>
      <c r="C1075" s="62"/>
      <c r="D1075" s="62"/>
      <c r="E1075" s="62"/>
      <c r="F1075" s="62"/>
    </row>
    <row r="1076" spans="1:6" ht="15">
      <c r="A1076" s="62"/>
      <c r="B1076" s="62"/>
      <c r="C1076" s="62"/>
      <c r="D1076" s="62"/>
      <c r="E1076" s="62"/>
      <c r="F1076" s="62"/>
    </row>
    <row r="1077" spans="1:6" ht="15">
      <c r="A1077" s="62"/>
      <c r="B1077" s="62"/>
      <c r="C1077" s="62"/>
      <c r="D1077" s="62"/>
      <c r="E1077" s="62"/>
      <c r="F1077" s="62"/>
    </row>
    <row r="1078" spans="1:6" ht="15">
      <c r="A1078" s="62"/>
      <c r="B1078" s="62"/>
      <c r="C1078" s="62"/>
      <c r="D1078" s="62"/>
      <c r="E1078" s="62"/>
      <c r="F1078" s="62"/>
    </row>
    <row r="1079" spans="1:6" ht="15">
      <c r="A1079" s="62"/>
      <c r="B1079" s="62"/>
      <c r="C1079" s="62"/>
      <c r="D1079" s="62"/>
      <c r="E1079" s="62"/>
      <c r="F1079" s="62"/>
    </row>
    <row r="1080" spans="1:6" ht="15">
      <c r="A1080" s="62"/>
      <c r="B1080" s="62"/>
      <c r="C1080" s="62"/>
      <c r="D1080" s="62"/>
      <c r="E1080" s="62"/>
      <c r="F1080" s="62"/>
    </row>
    <row r="1081" spans="1:6" ht="15">
      <c r="A1081" s="62"/>
      <c r="B1081" s="62"/>
      <c r="C1081" s="62"/>
      <c r="D1081" s="62"/>
      <c r="E1081" s="62"/>
      <c r="F1081" s="62"/>
    </row>
    <row r="1082" spans="1:6" ht="15">
      <c r="A1082" s="62"/>
      <c r="B1082" s="62"/>
      <c r="C1082" s="62"/>
      <c r="D1082" s="62"/>
      <c r="E1082" s="62"/>
      <c r="F1082" s="62"/>
    </row>
    <row r="1083" spans="1:6" ht="15">
      <c r="A1083" s="62"/>
      <c r="B1083" s="62"/>
      <c r="C1083" s="62"/>
      <c r="D1083" s="62"/>
      <c r="E1083" s="62"/>
      <c r="F1083" s="62"/>
    </row>
    <row r="1084" spans="1:6" ht="15">
      <c r="A1084" s="62"/>
      <c r="B1084" s="62"/>
      <c r="C1084" s="62"/>
      <c r="D1084" s="62"/>
      <c r="E1084" s="62"/>
      <c r="F1084" s="62"/>
    </row>
    <row r="1085" spans="1:6" ht="15">
      <c r="A1085" s="62"/>
      <c r="B1085" s="62"/>
      <c r="C1085" s="62"/>
      <c r="D1085" s="62"/>
      <c r="E1085" s="62"/>
      <c r="F1085" s="62"/>
    </row>
    <row r="1086" spans="1:6" ht="15">
      <c r="A1086" s="62"/>
      <c r="B1086" s="62"/>
      <c r="C1086" s="62"/>
      <c r="D1086" s="62"/>
      <c r="E1086" s="62"/>
      <c r="F1086" s="62"/>
    </row>
    <row r="1087" spans="1:6" ht="15">
      <c r="A1087" s="62"/>
      <c r="B1087" s="62"/>
      <c r="C1087" s="62"/>
      <c r="D1087" s="62"/>
      <c r="E1087" s="62"/>
      <c r="F1087" s="62"/>
    </row>
    <row r="1088" spans="1:6" ht="15">
      <c r="A1088" s="62"/>
      <c r="B1088" s="62"/>
      <c r="C1088" s="62"/>
      <c r="D1088" s="62"/>
      <c r="E1088" s="62"/>
      <c r="F1088" s="62"/>
    </row>
    <row r="1089" spans="1:6" ht="15">
      <c r="A1089" s="62"/>
      <c r="B1089" s="62"/>
      <c r="C1089" s="62"/>
      <c r="D1089" s="62"/>
      <c r="E1089" s="62"/>
      <c r="F1089" s="62"/>
    </row>
    <row r="1090" spans="1:6" ht="15">
      <c r="A1090" s="62"/>
      <c r="B1090" s="62"/>
      <c r="C1090" s="62"/>
      <c r="D1090" s="62"/>
      <c r="E1090" s="62"/>
      <c r="F1090" s="62"/>
    </row>
    <row r="1091" spans="1:6" ht="15">
      <c r="A1091" s="62"/>
      <c r="B1091" s="62"/>
      <c r="C1091" s="62"/>
      <c r="D1091" s="62"/>
      <c r="E1091" s="62"/>
      <c r="F1091" s="62"/>
    </row>
    <row r="1092" spans="1:6" ht="15">
      <c r="A1092" s="62"/>
      <c r="B1092" s="62"/>
      <c r="C1092" s="62"/>
      <c r="D1092" s="62"/>
      <c r="E1092" s="62"/>
      <c r="F1092" s="62"/>
    </row>
    <row r="1093" spans="1:6" ht="15">
      <c r="A1093" s="62"/>
      <c r="B1093" s="62"/>
      <c r="C1093" s="62"/>
      <c r="D1093" s="62"/>
      <c r="E1093" s="62"/>
      <c r="F1093" s="62"/>
    </row>
    <row r="1094" spans="1:6" ht="15">
      <c r="A1094" s="62"/>
      <c r="B1094" s="62"/>
      <c r="C1094" s="62"/>
      <c r="D1094" s="62"/>
      <c r="E1094" s="62"/>
      <c r="F1094" s="62"/>
    </row>
    <row r="1095" spans="1:6" ht="15">
      <c r="A1095" s="62"/>
      <c r="B1095" s="62"/>
      <c r="C1095" s="62"/>
      <c r="D1095" s="62"/>
      <c r="E1095" s="62"/>
      <c r="F1095" s="62"/>
    </row>
    <row r="1096" spans="1:6" ht="15">
      <c r="A1096" s="62"/>
      <c r="B1096" s="62"/>
      <c r="C1096" s="62"/>
      <c r="D1096" s="62"/>
      <c r="E1096" s="62"/>
      <c r="F1096" s="62"/>
    </row>
    <row r="1097" spans="1:6" ht="15">
      <c r="A1097" s="62"/>
      <c r="B1097" s="62"/>
      <c r="C1097" s="62"/>
      <c r="D1097" s="62"/>
      <c r="E1097" s="62"/>
      <c r="F1097" s="62"/>
    </row>
    <row r="1098" spans="1:6" ht="15">
      <c r="A1098" s="62"/>
      <c r="B1098" s="62"/>
      <c r="C1098" s="62"/>
      <c r="D1098" s="62"/>
      <c r="E1098" s="62"/>
      <c r="F1098" s="62"/>
    </row>
    <row r="1099" spans="1:6" ht="15">
      <c r="A1099" s="62"/>
      <c r="B1099" s="62"/>
      <c r="C1099" s="62"/>
      <c r="D1099" s="62"/>
      <c r="E1099" s="62"/>
      <c r="F1099" s="62"/>
    </row>
    <row r="1100" spans="1:6" ht="15">
      <c r="A1100" s="62"/>
      <c r="B1100" s="62"/>
      <c r="C1100" s="62"/>
      <c r="D1100" s="62"/>
      <c r="E1100" s="62"/>
      <c r="F1100" s="62"/>
    </row>
    <row r="1101" spans="1:6" ht="15">
      <c r="A1101" s="62"/>
      <c r="B1101" s="62"/>
      <c r="C1101" s="62"/>
      <c r="D1101" s="62"/>
      <c r="E1101" s="62"/>
      <c r="F1101" s="62"/>
    </row>
    <row r="1102" spans="1:6" ht="15">
      <c r="A1102" s="62"/>
      <c r="B1102" s="62"/>
      <c r="C1102" s="62"/>
      <c r="D1102" s="62"/>
      <c r="E1102" s="62"/>
      <c r="F1102" s="62"/>
    </row>
    <row r="1103" spans="1:6" ht="15">
      <c r="A1103" s="62"/>
      <c r="B1103" s="62"/>
      <c r="C1103" s="62"/>
      <c r="D1103" s="62"/>
      <c r="E1103" s="62"/>
      <c r="F1103" s="62"/>
    </row>
    <row r="1104" spans="1:6" ht="15">
      <c r="A1104" s="62"/>
      <c r="B1104" s="62"/>
      <c r="C1104" s="62"/>
      <c r="D1104" s="62"/>
      <c r="E1104" s="62"/>
      <c r="F1104" s="62"/>
    </row>
    <row r="1105" spans="1:6" ht="15">
      <c r="A1105" s="62"/>
      <c r="B1105" s="62"/>
      <c r="C1105" s="62"/>
      <c r="D1105" s="62"/>
      <c r="E1105" s="62"/>
      <c r="F1105" s="62"/>
    </row>
    <row r="1106" spans="1:6" ht="15">
      <c r="A1106" s="62"/>
      <c r="B1106" s="62"/>
      <c r="C1106" s="62"/>
      <c r="D1106" s="62"/>
      <c r="E1106" s="62"/>
      <c r="F1106" s="62"/>
    </row>
    <row r="1107" spans="1:6" ht="15">
      <c r="A1107" s="62"/>
      <c r="B1107" s="62"/>
      <c r="C1107" s="62"/>
      <c r="D1107" s="62"/>
      <c r="E1107" s="62"/>
      <c r="F1107" s="62"/>
    </row>
    <row r="1108" spans="1:6" ht="15">
      <c r="A1108" s="62"/>
      <c r="B1108" s="62"/>
      <c r="C1108" s="62"/>
      <c r="D1108" s="62"/>
      <c r="E1108" s="62"/>
      <c r="F1108" s="62"/>
    </row>
    <row r="1109" spans="1:6" ht="15">
      <c r="A1109" s="62"/>
      <c r="B1109" s="62"/>
      <c r="C1109" s="62"/>
      <c r="D1109" s="62"/>
      <c r="E1109" s="62"/>
      <c r="F1109" s="62"/>
    </row>
    <row r="1110" spans="1:6" ht="15">
      <c r="A1110" s="62"/>
      <c r="B1110" s="62"/>
      <c r="C1110" s="62"/>
      <c r="D1110" s="62"/>
      <c r="E1110" s="62"/>
      <c r="F1110" s="62"/>
    </row>
    <row r="1111" spans="1:6" ht="15">
      <c r="A1111" s="62"/>
      <c r="B1111" s="62"/>
      <c r="C1111" s="62"/>
      <c r="D1111" s="62"/>
      <c r="E1111" s="62"/>
      <c r="F1111" s="62"/>
    </row>
    <row r="1112" spans="1:6" ht="15">
      <c r="A1112" s="62"/>
      <c r="B1112" s="62"/>
      <c r="C1112" s="62"/>
      <c r="D1112" s="62"/>
      <c r="E1112" s="62"/>
      <c r="F1112" s="62"/>
    </row>
    <row r="1113" spans="1:6" ht="15">
      <c r="A1113" s="62"/>
      <c r="B1113" s="62"/>
      <c r="C1113" s="62"/>
      <c r="D1113" s="62"/>
      <c r="E1113" s="62"/>
      <c r="F1113" s="62"/>
    </row>
    <row r="1114" spans="1:6" ht="15">
      <c r="A1114" s="62"/>
      <c r="B1114" s="62"/>
      <c r="C1114" s="62"/>
      <c r="D1114" s="62"/>
      <c r="E1114" s="62"/>
      <c r="F1114" s="62"/>
    </row>
    <row r="1115" spans="1:6" ht="15">
      <c r="A1115" s="62"/>
      <c r="B1115" s="62"/>
      <c r="C1115" s="62"/>
      <c r="D1115" s="62"/>
      <c r="E1115" s="62"/>
      <c r="F1115" s="62"/>
    </row>
    <row r="1116" spans="1:6" ht="15">
      <c r="A1116" s="62"/>
      <c r="B1116" s="62"/>
      <c r="C1116" s="62"/>
      <c r="D1116" s="62"/>
      <c r="E1116" s="62"/>
      <c r="F1116" s="62"/>
    </row>
    <row r="1117" spans="1:6" ht="15">
      <c r="A1117" s="62"/>
      <c r="B1117" s="62"/>
      <c r="C1117" s="62"/>
      <c r="D1117" s="62"/>
      <c r="E1117" s="62"/>
      <c r="F1117" s="62"/>
    </row>
    <row r="1118" spans="1:6" ht="15">
      <c r="A1118" s="62"/>
      <c r="B1118" s="62"/>
      <c r="C1118" s="62"/>
      <c r="D1118" s="62"/>
      <c r="E1118" s="62"/>
      <c r="F1118" s="62"/>
    </row>
    <row r="1119" spans="1:6" ht="15">
      <c r="A1119" s="62"/>
      <c r="B1119" s="62"/>
      <c r="C1119" s="62"/>
      <c r="D1119" s="62"/>
      <c r="E1119" s="62"/>
      <c r="F1119" s="62"/>
    </row>
    <row r="1120" spans="1:6" ht="15">
      <c r="A1120" s="62"/>
      <c r="B1120" s="62"/>
      <c r="C1120" s="62"/>
      <c r="D1120" s="62"/>
      <c r="E1120" s="62"/>
      <c r="F1120" s="62"/>
    </row>
    <row r="1121" spans="1:6" ht="15">
      <c r="A1121" s="62"/>
      <c r="B1121" s="62"/>
      <c r="C1121" s="62"/>
      <c r="D1121" s="62"/>
      <c r="E1121" s="62"/>
      <c r="F1121" s="62"/>
    </row>
    <row r="1122" spans="1:6" ht="15">
      <c r="A1122" s="62"/>
      <c r="B1122" s="62"/>
      <c r="C1122" s="62"/>
      <c r="D1122" s="62"/>
      <c r="E1122" s="62"/>
      <c r="F1122" s="62"/>
    </row>
    <row r="1123" spans="1:6" ht="15">
      <c r="A1123" s="62"/>
      <c r="B1123" s="62"/>
      <c r="C1123" s="62"/>
      <c r="D1123" s="62"/>
      <c r="E1123" s="62"/>
      <c r="F1123" s="62"/>
    </row>
    <row r="1124" spans="1:6" ht="15">
      <c r="A1124" s="62"/>
      <c r="B1124" s="62"/>
      <c r="C1124" s="62"/>
      <c r="D1124" s="62"/>
      <c r="E1124" s="62"/>
      <c r="F1124" s="62"/>
    </row>
    <row r="1125" spans="1:6" ht="15">
      <c r="A1125" s="62"/>
      <c r="B1125" s="62"/>
      <c r="C1125" s="62"/>
      <c r="D1125" s="62"/>
      <c r="E1125" s="62"/>
      <c r="F1125" s="62"/>
    </row>
    <row r="1126" spans="1:6" ht="15">
      <c r="A1126" s="62"/>
      <c r="B1126" s="62"/>
      <c r="C1126" s="62"/>
      <c r="D1126" s="62"/>
      <c r="E1126" s="62"/>
      <c r="F1126" s="62"/>
    </row>
    <row r="1127" spans="1:6" ht="15">
      <c r="A1127" s="62"/>
      <c r="B1127" s="62"/>
      <c r="C1127" s="62"/>
      <c r="D1127" s="62"/>
      <c r="E1127" s="62"/>
      <c r="F1127" s="62"/>
    </row>
    <row r="1128" spans="1:6" ht="15">
      <c r="A1128" s="62"/>
      <c r="B1128" s="62"/>
      <c r="C1128" s="62"/>
      <c r="D1128" s="62"/>
      <c r="E1128" s="62"/>
      <c r="F1128" s="62"/>
    </row>
    <row r="1129" spans="1:6" ht="15">
      <c r="A1129" s="62"/>
      <c r="B1129" s="62"/>
      <c r="C1129" s="62"/>
      <c r="D1129" s="62"/>
      <c r="E1129" s="62"/>
      <c r="F1129" s="62"/>
    </row>
    <row r="1130" spans="1:6" ht="15">
      <c r="A1130" s="62"/>
      <c r="B1130" s="62"/>
      <c r="C1130" s="62"/>
      <c r="D1130" s="62"/>
      <c r="E1130" s="62"/>
      <c r="F1130" s="62"/>
    </row>
    <row r="1131" spans="1:6" ht="15">
      <c r="A1131" s="62"/>
      <c r="B1131" s="62"/>
      <c r="C1131" s="62"/>
      <c r="D1131" s="62"/>
      <c r="E1131" s="62"/>
      <c r="F1131" s="62"/>
    </row>
    <row r="1132" spans="1:6" ht="15">
      <c r="A1132" s="62"/>
      <c r="B1132" s="62"/>
      <c r="C1132" s="62"/>
      <c r="D1132" s="62"/>
      <c r="E1132" s="62"/>
      <c r="F1132" s="62"/>
    </row>
    <row r="1133" spans="1:6" ht="15">
      <c r="A1133" s="62"/>
      <c r="B1133" s="62"/>
      <c r="C1133" s="62"/>
      <c r="D1133" s="62"/>
      <c r="E1133" s="62"/>
      <c r="F1133" s="62"/>
    </row>
    <row r="1134" spans="1:6" ht="15">
      <c r="A1134" s="62"/>
      <c r="B1134" s="62"/>
      <c r="C1134" s="62"/>
      <c r="D1134" s="62"/>
      <c r="E1134" s="62"/>
      <c r="F1134" s="62"/>
    </row>
    <row r="1135" spans="1:6" ht="15">
      <c r="A1135" s="62"/>
      <c r="B1135" s="62"/>
      <c r="C1135" s="62"/>
      <c r="D1135" s="62"/>
      <c r="E1135" s="62"/>
      <c r="F1135" s="62"/>
    </row>
    <row r="1136" spans="1:6" ht="15">
      <c r="A1136" s="62"/>
      <c r="B1136" s="62"/>
      <c r="C1136" s="62"/>
      <c r="D1136" s="62"/>
      <c r="E1136" s="62"/>
      <c r="F1136" s="62"/>
    </row>
    <row r="1137" spans="1:6" ht="15">
      <c r="A1137" s="62"/>
      <c r="B1137" s="62"/>
      <c r="C1137" s="62"/>
      <c r="D1137" s="62"/>
      <c r="E1137" s="62"/>
      <c r="F1137" s="62"/>
    </row>
    <row r="1138" spans="1:6" ht="15">
      <c r="A1138" s="62"/>
      <c r="B1138" s="62"/>
      <c r="C1138" s="62"/>
      <c r="D1138" s="62"/>
      <c r="E1138" s="62"/>
      <c r="F1138" s="62"/>
    </row>
    <row r="1139" spans="1:6" ht="15">
      <c r="A1139" s="62"/>
      <c r="B1139" s="62"/>
      <c r="C1139" s="62"/>
      <c r="D1139" s="62"/>
      <c r="E1139" s="62"/>
      <c r="F1139" s="62"/>
    </row>
    <row r="1140" spans="1:6" ht="15">
      <c r="A1140" s="62"/>
      <c r="B1140" s="62"/>
      <c r="C1140" s="62"/>
      <c r="D1140" s="62"/>
      <c r="E1140" s="62"/>
      <c r="F1140" s="62"/>
    </row>
    <row r="1141" spans="1:6" ht="15">
      <c r="A1141" s="62"/>
      <c r="B1141" s="62"/>
      <c r="C1141" s="62"/>
      <c r="D1141" s="62"/>
      <c r="E1141" s="62"/>
      <c r="F1141" s="62"/>
    </row>
    <row r="1142" spans="1:6" ht="15">
      <c r="A1142" s="62"/>
      <c r="B1142" s="62"/>
      <c r="C1142" s="62"/>
      <c r="D1142" s="62"/>
      <c r="E1142" s="62"/>
      <c r="F1142" s="62"/>
    </row>
    <row r="1143" spans="1:6" ht="15">
      <c r="A1143" s="62"/>
      <c r="B1143" s="62"/>
      <c r="C1143" s="62"/>
      <c r="D1143" s="62"/>
      <c r="E1143" s="62"/>
      <c r="F1143" s="62"/>
    </row>
    <row r="1144" spans="1:6" ht="15">
      <c r="A1144" s="62"/>
      <c r="B1144" s="62"/>
      <c r="C1144" s="62"/>
      <c r="D1144" s="62"/>
      <c r="E1144" s="62"/>
      <c r="F1144" s="62"/>
    </row>
    <row r="1145" spans="1:6" ht="15">
      <c r="A1145" s="62"/>
      <c r="B1145" s="62"/>
      <c r="C1145" s="62"/>
      <c r="D1145" s="62"/>
      <c r="E1145" s="62"/>
      <c r="F1145" s="62"/>
    </row>
    <row r="1146" spans="1:6" ht="15">
      <c r="A1146" s="62"/>
      <c r="B1146" s="62"/>
      <c r="C1146" s="62"/>
      <c r="D1146" s="62"/>
      <c r="E1146" s="62"/>
      <c r="F1146" s="62"/>
    </row>
    <row r="1147" spans="1:6" ht="15">
      <c r="A1147" s="62"/>
      <c r="B1147" s="62"/>
      <c r="C1147" s="62"/>
      <c r="D1147" s="62"/>
      <c r="E1147" s="62"/>
      <c r="F1147" s="62"/>
    </row>
    <row r="1148" spans="1:6" ht="15">
      <c r="A1148" s="62"/>
      <c r="B1148" s="62"/>
      <c r="C1148" s="62"/>
      <c r="D1148" s="62"/>
      <c r="E1148" s="62"/>
      <c r="F1148" s="62"/>
    </row>
    <row r="1149" spans="1:6" ht="15">
      <c r="A1149" s="62"/>
      <c r="B1149" s="62"/>
      <c r="C1149" s="62"/>
      <c r="D1149" s="62"/>
      <c r="E1149" s="62"/>
      <c r="F1149" s="62"/>
    </row>
    <row r="1150" spans="1:6" ht="15">
      <c r="A1150" s="62"/>
      <c r="B1150" s="62"/>
      <c r="C1150" s="62"/>
      <c r="D1150" s="62"/>
      <c r="E1150" s="62"/>
      <c r="F1150" s="62"/>
    </row>
    <row r="1151" spans="1:6" ht="15">
      <c r="A1151" s="62"/>
      <c r="B1151" s="62"/>
      <c r="C1151" s="62"/>
      <c r="D1151" s="62"/>
      <c r="E1151" s="62"/>
      <c r="F1151" s="62"/>
    </row>
    <row r="1152" spans="1:6" ht="15">
      <c r="A1152" s="62"/>
      <c r="B1152" s="62"/>
      <c r="C1152" s="62"/>
      <c r="D1152" s="62"/>
      <c r="E1152" s="62"/>
      <c r="F1152" s="62"/>
    </row>
    <row r="1153" spans="1:6" ht="15">
      <c r="A1153" s="62"/>
      <c r="B1153" s="62"/>
      <c r="C1153" s="62"/>
      <c r="D1153" s="62"/>
      <c r="E1153" s="62"/>
      <c r="F1153" s="62"/>
    </row>
    <row r="1154" spans="1:6" ht="15">
      <c r="A1154" s="62"/>
      <c r="B1154" s="62"/>
      <c r="C1154" s="62"/>
      <c r="D1154" s="62"/>
      <c r="E1154" s="62"/>
      <c r="F1154" s="62"/>
    </row>
    <row r="1155" spans="1:6" ht="15">
      <c r="A1155" s="62"/>
      <c r="B1155" s="62"/>
      <c r="C1155" s="62"/>
      <c r="D1155" s="62"/>
      <c r="E1155" s="62"/>
      <c r="F1155" s="62"/>
    </row>
    <row r="1156" spans="1:6" ht="15">
      <c r="A1156" s="62"/>
      <c r="B1156" s="62"/>
      <c r="C1156" s="62"/>
      <c r="D1156" s="62"/>
      <c r="E1156" s="62"/>
      <c r="F1156" s="62"/>
    </row>
    <row r="1157" spans="1:6" ht="15">
      <c r="A1157" s="62"/>
      <c r="B1157" s="62"/>
      <c r="C1157" s="62"/>
      <c r="D1157" s="62"/>
      <c r="E1157" s="62"/>
      <c r="F1157" s="62"/>
    </row>
    <row r="1158" spans="1:6" ht="15">
      <c r="A1158" s="62"/>
      <c r="B1158" s="62"/>
      <c r="C1158" s="62"/>
      <c r="D1158" s="62"/>
      <c r="E1158" s="62"/>
      <c r="F1158" s="62"/>
    </row>
    <row r="1159" spans="1:6" ht="15">
      <c r="A1159" s="62"/>
      <c r="B1159" s="62"/>
      <c r="C1159" s="62"/>
      <c r="D1159" s="62"/>
      <c r="E1159" s="62"/>
      <c r="F1159" s="62"/>
    </row>
    <row r="1160" spans="1:6" ht="15">
      <c r="A1160" s="62"/>
      <c r="B1160" s="62"/>
      <c r="C1160" s="62"/>
      <c r="D1160" s="62"/>
      <c r="E1160" s="62"/>
      <c r="F1160" s="62"/>
    </row>
    <row r="1161" spans="1:6" ht="15">
      <c r="A1161" s="62"/>
      <c r="B1161" s="62"/>
      <c r="C1161" s="62"/>
      <c r="D1161" s="62"/>
      <c r="E1161" s="62"/>
      <c r="F1161" s="62"/>
    </row>
    <row r="1162" spans="1:6" ht="15">
      <c r="A1162" s="62"/>
      <c r="B1162" s="62"/>
      <c r="C1162" s="62"/>
      <c r="D1162" s="62"/>
      <c r="E1162" s="62"/>
      <c r="F1162" s="62"/>
    </row>
    <row r="1163" spans="1:6" ht="15">
      <c r="A1163" s="62"/>
      <c r="B1163" s="62"/>
      <c r="C1163" s="62"/>
      <c r="D1163" s="62"/>
      <c r="E1163" s="62"/>
      <c r="F1163" s="62"/>
    </row>
    <row r="1164" spans="1:6" ht="15">
      <c r="A1164" s="62"/>
      <c r="B1164" s="62"/>
      <c r="C1164" s="62"/>
      <c r="D1164" s="62"/>
      <c r="E1164" s="62"/>
      <c r="F1164" s="62"/>
    </row>
    <row r="1165" spans="1:6" ht="15">
      <c r="A1165" s="62"/>
      <c r="B1165" s="62"/>
      <c r="C1165" s="62"/>
      <c r="D1165" s="62"/>
      <c r="E1165" s="62"/>
      <c r="F1165" s="62"/>
    </row>
    <row r="1166" spans="1:6" ht="15">
      <c r="A1166" s="62"/>
      <c r="B1166" s="62"/>
      <c r="C1166" s="62"/>
      <c r="D1166" s="62"/>
      <c r="E1166" s="62"/>
      <c r="F1166" s="62"/>
    </row>
    <row r="1167" spans="1:6" ht="15">
      <c r="A1167" s="62"/>
      <c r="B1167" s="62"/>
      <c r="C1167" s="62"/>
      <c r="D1167" s="62"/>
      <c r="E1167" s="62"/>
      <c r="F1167" s="62"/>
    </row>
    <row r="1168" spans="1:6" ht="15">
      <c r="A1168" s="62"/>
      <c r="B1168" s="62"/>
      <c r="C1168" s="62"/>
      <c r="D1168" s="62"/>
      <c r="E1168" s="62"/>
      <c r="F1168" s="62"/>
    </row>
    <row r="1169" spans="1:6" ht="15">
      <c r="A1169" s="62"/>
      <c r="B1169" s="62"/>
      <c r="C1169" s="62"/>
      <c r="D1169" s="62"/>
      <c r="E1169" s="62"/>
      <c r="F1169" s="62"/>
    </row>
    <row r="1170" spans="1:6" ht="15">
      <c r="A1170" s="62"/>
      <c r="B1170" s="62"/>
      <c r="C1170" s="62"/>
      <c r="D1170" s="62"/>
      <c r="E1170" s="62"/>
      <c r="F1170" s="62"/>
    </row>
    <row r="1171" spans="1:6" ht="15">
      <c r="A1171" s="62"/>
      <c r="B1171" s="62"/>
      <c r="C1171" s="62"/>
      <c r="D1171" s="62"/>
      <c r="E1171" s="62"/>
      <c r="F1171" s="62"/>
    </row>
    <row r="1172" spans="1:6" ht="15">
      <c r="A1172" s="62"/>
      <c r="B1172" s="62"/>
      <c r="C1172" s="62"/>
      <c r="D1172" s="62"/>
      <c r="E1172" s="62"/>
      <c r="F1172" s="62"/>
    </row>
    <row r="1173" spans="1:6" ht="15">
      <c r="A1173" s="62"/>
      <c r="B1173" s="62"/>
      <c r="C1173" s="62"/>
      <c r="D1173" s="62"/>
      <c r="E1173" s="62"/>
      <c r="F1173" s="62"/>
    </row>
    <row r="1174" spans="1:6" ht="15">
      <c r="A1174" s="62"/>
      <c r="B1174" s="62"/>
      <c r="C1174" s="62"/>
      <c r="D1174" s="62"/>
      <c r="E1174" s="62"/>
      <c r="F1174" s="62"/>
    </row>
    <row r="1175" spans="1:6" ht="15">
      <c r="A1175" s="62"/>
      <c r="B1175" s="62"/>
      <c r="C1175" s="62"/>
      <c r="D1175" s="62"/>
      <c r="E1175" s="62"/>
      <c r="F1175" s="62"/>
    </row>
    <row r="1176" spans="1:6" ht="15">
      <c r="A1176" s="62"/>
      <c r="B1176" s="62"/>
      <c r="C1176" s="62"/>
      <c r="D1176" s="62"/>
      <c r="E1176" s="62"/>
      <c r="F1176" s="62"/>
    </row>
    <row r="1177" spans="1:6" ht="15">
      <c r="A1177" s="62"/>
      <c r="B1177" s="62"/>
      <c r="C1177" s="62"/>
      <c r="D1177" s="62"/>
      <c r="E1177" s="62"/>
      <c r="F1177" s="62"/>
    </row>
    <row r="1178" spans="1:6" ht="15">
      <c r="A1178" s="62"/>
      <c r="B1178" s="62"/>
      <c r="C1178" s="62"/>
      <c r="D1178" s="62"/>
      <c r="E1178" s="62"/>
      <c r="F1178" s="62"/>
    </row>
    <row r="1179" spans="1:6" ht="15">
      <c r="A1179" s="62"/>
      <c r="B1179" s="62"/>
      <c r="C1179" s="62"/>
      <c r="D1179" s="62"/>
      <c r="E1179" s="62"/>
      <c r="F1179" s="62"/>
    </row>
    <row r="1180" spans="1:6" ht="15">
      <c r="A1180" s="62"/>
      <c r="B1180" s="62"/>
      <c r="C1180" s="62"/>
      <c r="D1180" s="62"/>
      <c r="E1180" s="62"/>
      <c r="F1180" s="62"/>
    </row>
    <row r="1181" spans="1:6" ht="15">
      <c r="A1181" s="62"/>
      <c r="B1181" s="62"/>
      <c r="C1181" s="62"/>
      <c r="D1181" s="62"/>
      <c r="E1181" s="62"/>
      <c r="F1181" s="62"/>
    </row>
    <row r="1182" spans="1:6" ht="15">
      <c r="A1182" s="62"/>
      <c r="B1182" s="62"/>
      <c r="C1182" s="62"/>
      <c r="D1182" s="62"/>
      <c r="E1182" s="62"/>
      <c r="F1182" s="62"/>
    </row>
    <row r="1183" spans="1:6" ht="15">
      <c r="A1183" s="62"/>
      <c r="B1183" s="62"/>
      <c r="C1183" s="62"/>
      <c r="D1183" s="62"/>
      <c r="E1183" s="62"/>
      <c r="F1183" s="62"/>
    </row>
    <row r="1184" spans="1:6" ht="15">
      <c r="A1184" s="62"/>
      <c r="B1184" s="62"/>
      <c r="C1184" s="62"/>
      <c r="D1184" s="62"/>
      <c r="E1184" s="62"/>
      <c r="F1184" s="62"/>
    </row>
    <row r="1185" spans="1:6" ht="15">
      <c r="A1185" s="62"/>
      <c r="B1185" s="62"/>
      <c r="C1185" s="62"/>
      <c r="D1185" s="62"/>
      <c r="E1185" s="62"/>
      <c r="F1185" s="62"/>
    </row>
    <row r="1186" spans="1:6" ht="15">
      <c r="A1186" s="62"/>
      <c r="B1186" s="62"/>
      <c r="C1186" s="62"/>
      <c r="D1186" s="62"/>
      <c r="E1186" s="62"/>
      <c r="F1186" s="62"/>
    </row>
    <row r="1187" spans="1:6" ht="15">
      <c r="A1187" s="62"/>
      <c r="B1187" s="62"/>
      <c r="C1187" s="62"/>
      <c r="D1187" s="62"/>
      <c r="E1187" s="62"/>
      <c r="F1187" s="62"/>
    </row>
    <row r="1188" spans="1:6" ht="15">
      <c r="A1188" s="62"/>
      <c r="B1188" s="62"/>
      <c r="C1188" s="62"/>
      <c r="D1188" s="62"/>
      <c r="E1188" s="62"/>
      <c r="F1188" s="62"/>
    </row>
    <row r="1189" spans="1:6" ht="15">
      <c r="A1189" s="62"/>
      <c r="B1189" s="62"/>
      <c r="C1189" s="62"/>
      <c r="D1189" s="62"/>
      <c r="E1189" s="62"/>
      <c r="F1189" s="62"/>
    </row>
    <row r="1190" spans="1:6" ht="15">
      <c r="A1190" s="62"/>
      <c r="B1190" s="62"/>
      <c r="C1190" s="62"/>
      <c r="D1190" s="62"/>
      <c r="E1190" s="62"/>
      <c r="F1190" s="62"/>
    </row>
    <row r="1191" spans="1:6" ht="15">
      <c r="A1191" s="62"/>
      <c r="B1191" s="62"/>
      <c r="C1191" s="62"/>
      <c r="D1191" s="62"/>
      <c r="E1191" s="62"/>
      <c r="F1191" s="62"/>
    </row>
    <row r="1192" spans="1:6" ht="15">
      <c r="A1192" s="62"/>
      <c r="B1192" s="62"/>
      <c r="C1192" s="62"/>
      <c r="D1192" s="62"/>
      <c r="E1192" s="62"/>
      <c r="F1192" s="62"/>
    </row>
    <row r="1193" spans="1:6" ht="15">
      <c r="A1193" s="62"/>
      <c r="B1193" s="62"/>
      <c r="C1193" s="62"/>
      <c r="D1193" s="62"/>
      <c r="E1193" s="62"/>
      <c r="F1193" s="62"/>
    </row>
    <row r="1194" spans="1:6" ht="15">
      <c r="A1194" s="62"/>
      <c r="B1194" s="62"/>
      <c r="C1194" s="62"/>
      <c r="D1194" s="62"/>
      <c r="E1194" s="62"/>
      <c r="F1194" s="62"/>
    </row>
    <row r="1195" spans="1:6" ht="15">
      <c r="A1195" s="62"/>
      <c r="B1195" s="62"/>
      <c r="C1195" s="62"/>
      <c r="D1195" s="62"/>
      <c r="E1195" s="62"/>
      <c r="F1195" s="62"/>
    </row>
    <row r="1196" spans="1:6" ht="15">
      <c r="A1196" s="62"/>
      <c r="B1196" s="62"/>
      <c r="C1196" s="62"/>
      <c r="D1196" s="62"/>
      <c r="E1196" s="62"/>
      <c r="F1196" s="62"/>
    </row>
    <row r="1197" spans="1:6" ht="15">
      <c r="A1197" s="62"/>
      <c r="B1197" s="62"/>
      <c r="C1197" s="62"/>
      <c r="D1197" s="62"/>
      <c r="E1197" s="62"/>
      <c r="F1197" s="62"/>
    </row>
    <row r="1198" spans="1:6" ht="15">
      <c r="A1198" s="62"/>
      <c r="B1198" s="62"/>
      <c r="C1198" s="62"/>
      <c r="D1198" s="62"/>
      <c r="E1198" s="62"/>
      <c r="F1198" s="62"/>
    </row>
    <row r="1199" spans="1:6" ht="15">
      <c r="A1199" s="62"/>
      <c r="B1199" s="62"/>
      <c r="C1199" s="62"/>
      <c r="D1199" s="62"/>
      <c r="E1199" s="62"/>
      <c r="F1199" s="62"/>
    </row>
    <row r="1200" spans="1:6" ht="15">
      <c r="A1200" s="62"/>
      <c r="B1200" s="62"/>
      <c r="C1200" s="62"/>
      <c r="D1200" s="62"/>
      <c r="E1200" s="62"/>
      <c r="F1200" s="62"/>
    </row>
    <row r="1201" spans="1:6" ht="15">
      <c r="A1201" s="62"/>
      <c r="B1201" s="62"/>
      <c r="C1201" s="62"/>
      <c r="D1201" s="62"/>
      <c r="E1201" s="62"/>
      <c r="F1201" s="62"/>
    </row>
    <row r="1202" spans="1:6" ht="15">
      <c r="A1202" s="62"/>
      <c r="B1202" s="62"/>
      <c r="C1202" s="62"/>
      <c r="D1202" s="62"/>
      <c r="E1202" s="62"/>
      <c r="F1202" s="62"/>
    </row>
    <row r="1203" spans="1:6" ht="15">
      <c r="A1203" s="62"/>
      <c r="B1203" s="62"/>
      <c r="C1203" s="62"/>
      <c r="D1203" s="62"/>
      <c r="E1203" s="62"/>
      <c r="F1203" s="62"/>
    </row>
    <row r="1204" spans="1:6" ht="15">
      <c r="A1204" s="62"/>
      <c r="B1204" s="62"/>
      <c r="C1204" s="62"/>
      <c r="D1204" s="62"/>
      <c r="E1204" s="62"/>
      <c r="F1204" s="62"/>
    </row>
    <row r="1205" spans="1:6" ht="15">
      <c r="A1205" s="62"/>
      <c r="B1205" s="62"/>
      <c r="C1205" s="62"/>
      <c r="D1205" s="62"/>
      <c r="E1205" s="62"/>
      <c r="F1205" s="62"/>
    </row>
    <row r="1206" spans="1:6" ht="15">
      <c r="A1206" s="62"/>
      <c r="B1206" s="62"/>
      <c r="C1206" s="62"/>
      <c r="D1206" s="62"/>
      <c r="E1206" s="62"/>
      <c r="F1206" s="62"/>
    </row>
    <row r="1207" spans="1:6" ht="15">
      <c r="A1207" s="62"/>
      <c r="B1207" s="62"/>
      <c r="C1207" s="62"/>
      <c r="D1207" s="62"/>
      <c r="E1207" s="62"/>
      <c r="F1207" s="62"/>
    </row>
    <row r="1208" spans="1:6" ht="15">
      <c r="A1208" s="62"/>
      <c r="B1208" s="62"/>
      <c r="C1208" s="62"/>
      <c r="D1208" s="62"/>
      <c r="E1208" s="62"/>
      <c r="F1208" s="62"/>
    </row>
    <row r="1209" spans="1:6" ht="15">
      <c r="A1209" s="62"/>
      <c r="B1209" s="62"/>
      <c r="C1209" s="62"/>
      <c r="D1209" s="62"/>
      <c r="E1209" s="62"/>
      <c r="F1209" s="62"/>
    </row>
    <row r="1210" spans="1:6" ht="15">
      <c r="A1210" s="62"/>
      <c r="B1210" s="62"/>
      <c r="C1210" s="62"/>
      <c r="D1210" s="62"/>
      <c r="E1210" s="62"/>
      <c r="F1210" s="62"/>
    </row>
    <row r="1211" spans="1:6" ht="15">
      <c r="A1211" s="62"/>
      <c r="B1211" s="62"/>
      <c r="C1211" s="62"/>
      <c r="D1211" s="62"/>
      <c r="E1211" s="62"/>
      <c r="F1211" s="62"/>
    </row>
    <row r="1212" spans="1:6" ht="15">
      <c r="A1212" s="62"/>
      <c r="B1212" s="62"/>
      <c r="C1212" s="62"/>
      <c r="D1212" s="62"/>
      <c r="E1212" s="62"/>
      <c r="F1212" s="62"/>
    </row>
    <row r="1213" spans="1:6" ht="15">
      <c r="A1213" s="62"/>
      <c r="B1213" s="62"/>
      <c r="C1213" s="62"/>
      <c r="D1213" s="62"/>
      <c r="E1213" s="62"/>
      <c r="F1213" s="62"/>
    </row>
    <row r="1214" spans="1:6" ht="15">
      <c r="A1214" s="62"/>
      <c r="B1214" s="62"/>
      <c r="C1214" s="62"/>
      <c r="D1214" s="62"/>
      <c r="E1214" s="62"/>
      <c r="F1214" s="62"/>
    </row>
    <row r="1215" spans="1:6" ht="15">
      <c r="A1215" s="62"/>
      <c r="B1215" s="62"/>
      <c r="C1215" s="62"/>
      <c r="D1215" s="62"/>
      <c r="E1215" s="62"/>
      <c r="F1215" s="62"/>
    </row>
    <row r="1216" spans="1:6" ht="15">
      <c r="A1216" s="62"/>
      <c r="B1216" s="62"/>
      <c r="C1216" s="62"/>
      <c r="D1216" s="62"/>
      <c r="E1216" s="62"/>
      <c r="F1216" s="62"/>
    </row>
    <row r="1217" spans="1:6" ht="15">
      <c r="A1217" s="62"/>
      <c r="B1217" s="62"/>
      <c r="C1217" s="62"/>
      <c r="D1217" s="62"/>
      <c r="E1217" s="62"/>
      <c r="F1217" s="62"/>
    </row>
    <row r="1218" spans="1:6" ht="15">
      <c r="A1218" s="62"/>
      <c r="B1218" s="62"/>
      <c r="C1218" s="62"/>
      <c r="D1218" s="62"/>
      <c r="E1218" s="62"/>
      <c r="F1218" s="62"/>
    </row>
    <row r="1219" spans="1:6" ht="15">
      <c r="A1219" s="62"/>
      <c r="B1219" s="62"/>
      <c r="C1219" s="62"/>
      <c r="D1219" s="62"/>
      <c r="E1219" s="62"/>
      <c r="F1219" s="62"/>
    </row>
    <row r="1220" spans="1:6" ht="15">
      <c r="A1220" s="62"/>
      <c r="B1220" s="62"/>
      <c r="C1220" s="62"/>
      <c r="D1220" s="62"/>
      <c r="E1220" s="62"/>
      <c r="F1220" s="62"/>
    </row>
    <row r="1221" spans="1:6" ht="15">
      <c r="A1221" s="62"/>
      <c r="B1221" s="62"/>
      <c r="C1221" s="62"/>
      <c r="D1221" s="62"/>
      <c r="E1221" s="62"/>
      <c r="F1221" s="62"/>
    </row>
    <row r="1222" spans="1:6" ht="15">
      <c r="A1222" s="62"/>
      <c r="B1222" s="62"/>
      <c r="C1222" s="62"/>
      <c r="D1222" s="62"/>
      <c r="E1222" s="62"/>
      <c r="F1222" s="62"/>
    </row>
    <row r="1223" spans="1:6" ht="15">
      <c r="A1223" s="62"/>
      <c r="B1223" s="62"/>
      <c r="C1223" s="62"/>
      <c r="D1223" s="62"/>
      <c r="E1223" s="62"/>
      <c r="F1223" s="62"/>
    </row>
    <row r="1224" spans="1:6" ht="15">
      <c r="A1224" s="62"/>
      <c r="B1224" s="62"/>
      <c r="C1224" s="62"/>
      <c r="D1224" s="62"/>
      <c r="E1224" s="62"/>
      <c r="F1224" s="62"/>
    </row>
    <row r="1225" spans="1:6" ht="15">
      <c r="A1225" s="62"/>
      <c r="B1225" s="62"/>
      <c r="C1225" s="62"/>
      <c r="D1225" s="62"/>
      <c r="E1225" s="62"/>
      <c r="F1225" s="62"/>
    </row>
    <row r="1226" spans="1:6" ht="15">
      <c r="A1226" s="62"/>
      <c r="B1226" s="62"/>
      <c r="C1226" s="62"/>
      <c r="D1226" s="62"/>
      <c r="E1226" s="62"/>
      <c r="F1226" s="62"/>
    </row>
    <row r="1227" spans="1:6" ht="15">
      <c r="A1227" s="62"/>
      <c r="B1227" s="62"/>
      <c r="C1227" s="62"/>
      <c r="D1227" s="62"/>
      <c r="E1227" s="62"/>
      <c r="F1227" s="62"/>
    </row>
    <row r="1228" spans="1:6" ht="15">
      <c r="A1228" s="62"/>
      <c r="B1228" s="62"/>
      <c r="C1228" s="62"/>
      <c r="D1228" s="62"/>
      <c r="E1228" s="62"/>
      <c r="F1228" s="62"/>
    </row>
    <row r="1229" spans="1:6" ht="15">
      <c r="A1229" s="62"/>
      <c r="B1229" s="62"/>
      <c r="C1229" s="62"/>
      <c r="D1229" s="62"/>
      <c r="E1229" s="62"/>
      <c r="F1229" s="62"/>
    </row>
    <row r="1230" spans="1:6" ht="15">
      <c r="A1230" s="62"/>
      <c r="B1230" s="62"/>
      <c r="C1230" s="62"/>
      <c r="D1230" s="62"/>
      <c r="E1230" s="62"/>
      <c r="F1230" s="62"/>
    </row>
    <row r="1231" spans="1:6" ht="15">
      <c r="A1231" s="62"/>
      <c r="B1231" s="62"/>
      <c r="C1231" s="62"/>
      <c r="D1231" s="62"/>
      <c r="E1231" s="62"/>
      <c r="F1231" s="62"/>
    </row>
    <row r="1232" spans="1:6" ht="15">
      <c r="A1232" s="62"/>
      <c r="B1232" s="62"/>
      <c r="C1232" s="62"/>
      <c r="D1232" s="62"/>
      <c r="E1232" s="62"/>
      <c r="F1232" s="62"/>
    </row>
    <row r="1233" spans="1:6" ht="15">
      <c r="A1233" s="62"/>
      <c r="B1233" s="62"/>
      <c r="C1233" s="62"/>
      <c r="D1233" s="62"/>
      <c r="E1233" s="62"/>
      <c r="F1233" s="62"/>
    </row>
    <row r="1234" spans="1:6" ht="15">
      <c r="A1234" s="62"/>
      <c r="B1234" s="62"/>
      <c r="C1234" s="62"/>
      <c r="D1234" s="62"/>
      <c r="E1234" s="62"/>
      <c r="F1234" s="62"/>
    </row>
    <row r="1235" spans="1:6" ht="15">
      <c r="A1235" s="62"/>
      <c r="B1235" s="62"/>
      <c r="C1235" s="62"/>
      <c r="D1235" s="62"/>
      <c r="E1235" s="62"/>
      <c r="F1235" s="62"/>
    </row>
    <row r="1236" spans="1:6" ht="15">
      <c r="A1236" s="62"/>
      <c r="B1236" s="62"/>
      <c r="C1236" s="62"/>
      <c r="D1236" s="62"/>
      <c r="E1236" s="62"/>
      <c r="F1236" s="62"/>
    </row>
    <row r="1237" spans="1:6" ht="15">
      <c r="A1237" s="62"/>
      <c r="B1237" s="62"/>
      <c r="C1237" s="62"/>
      <c r="D1237" s="62"/>
      <c r="E1237" s="62"/>
      <c r="F1237" s="62"/>
    </row>
    <row r="1238" spans="1:6" ht="15">
      <c r="A1238" s="62"/>
      <c r="B1238" s="62"/>
      <c r="C1238" s="62"/>
      <c r="D1238" s="62"/>
      <c r="E1238" s="62"/>
      <c r="F1238" s="62"/>
    </row>
    <row r="1239" spans="1:6" ht="15">
      <c r="A1239" s="62"/>
      <c r="B1239" s="62"/>
      <c r="C1239" s="62"/>
      <c r="D1239" s="62"/>
      <c r="E1239" s="62"/>
      <c r="F1239" s="62"/>
    </row>
    <row r="1240" spans="1:6" ht="15">
      <c r="A1240" s="62"/>
      <c r="B1240" s="62"/>
      <c r="C1240" s="62"/>
      <c r="D1240" s="62"/>
      <c r="E1240" s="62"/>
      <c r="F1240" s="62"/>
    </row>
    <row r="1241" spans="1:6" ht="15">
      <c r="A1241" s="62"/>
      <c r="B1241" s="62"/>
      <c r="C1241" s="62"/>
      <c r="D1241" s="62"/>
      <c r="E1241" s="62"/>
      <c r="F1241" s="62"/>
    </row>
    <row r="1242" spans="1:6" ht="15">
      <c r="A1242" s="62"/>
      <c r="B1242" s="62"/>
      <c r="C1242" s="62"/>
      <c r="D1242" s="62"/>
      <c r="E1242" s="62"/>
      <c r="F1242" s="62"/>
    </row>
    <row r="1243" spans="1:6" ht="15">
      <c r="A1243" s="62"/>
      <c r="B1243" s="62"/>
      <c r="C1243" s="62"/>
      <c r="D1243" s="62"/>
      <c r="E1243" s="62"/>
      <c r="F1243" s="62"/>
    </row>
    <row r="1244" spans="1:6" ht="15">
      <c r="A1244" s="62"/>
      <c r="B1244" s="62"/>
      <c r="C1244" s="62"/>
      <c r="D1244" s="62"/>
      <c r="E1244" s="62"/>
      <c r="F1244" s="62"/>
    </row>
    <row r="1245" spans="1:6" ht="15">
      <c r="A1245" s="62"/>
      <c r="B1245" s="62"/>
      <c r="C1245" s="62"/>
      <c r="D1245" s="62"/>
      <c r="E1245" s="62"/>
      <c r="F1245" s="62"/>
    </row>
    <row r="1246" spans="1:6" ht="15">
      <c r="A1246" s="62"/>
      <c r="B1246" s="62"/>
      <c r="C1246" s="62"/>
      <c r="D1246" s="62"/>
      <c r="E1246" s="62"/>
      <c r="F1246" s="62"/>
    </row>
    <row r="1247" spans="1:6" ht="15">
      <c r="A1247" s="62"/>
      <c r="B1247" s="62"/>
      <c r="C1247" s="62"/>
      <c r="D1247" s="62"/>
      <c r="E1247" s="62"/>
      <c r="F1247" s="62"/>
    </row>
    <row r="1248" spans="1:6" ht="15">
      <c r="A1248" s="62"/>
      <c r="B1248" s="62"/>
      <c r="C1248" s="62"/>
      <c r="D1248" s="62"/>
      <c r="E1248" s="62"/>
      <c r="F1248" s="62"/>
    </row>
    <row r="1249" spans="1:6" ht="15">
      <c r="A1249" s="62"/>
      <c r="B1249" s="62"/>
      <c r="C1249" s="62"/>
      <c r="D1249" s="62"/>
      <c r="E1249" s="62"/>
      <c r="F1249" s="62"/>
    </row>
    <row r="1250" spans="1:6" ht="15">
      <c r="A1250" s="62"/>
      <c r="B1250" s="62"/>
      <c r="C1250" s="62"/>
      <c r="D1250" s="62"/>
      <c r="E1250" s="62"/>
      <c r="F1250" s="62"/>
    </row>
    <row r="1251" spans="1:6" ht="15">
      <c r="A1251" s="62"/>
      <c r="B1251" s="62"/>
      <c r="C1251" s="62"/>
      <c r="D1251" s="62"/>
      <c r="E1251" s="62"/>
      <c r="F1251" s="62"/>
    </row>
    <row r="1252" spans="1:6" ht="15">
      <c r="A1252" s="62"/>
      <c r="B1252" s="62"/>
      <c r="C1252" s="62"/>
      <c r="D1252" s="62"/>
      <c r="E1252" s="62"/>
      <c r="F1252" s="62"/>
    </row>
    <row r="1253" spans="1:6" ht="15">
      <c r="A1253" s="62"/>
      <c r="B1253" s="62"/>
      <c r="C1253" s="62"/>
      <c r="D1253" s="62"/>
      <c r="E1253" s="62"/>
      <c r="F1253" s="62"/>
    </row>
    <row r="1254" spans="1:6" ht="15">
      <c r="A1254" s="62"/>
      <c r="B1254" s="62"/>
      <c r="C1254" s="62"/>
      <c r="D1254" s="62"/>
      <c r="E1254" s="62"/>
      <c r="F1254" s="62"/>
    </row>
    <row r="1255" spans="1:6" ht="15">
      <c r="A1255" s="62"/>
      <c r="B1255" s="62"/>
      <c r="C1255" s="62"/>
      <c r="D1255" s="62"/>
      <c r="E1255" s="62"/>
      <c r="F1255" s="62"/>
    </row>
    <row r="1256" spans="1:6" ht="15">
      <c r="A1256" s="62"/>
      <c r="B1256" s="62"/>
      <c r="C1256" s="62"/>
      <c r="D1256" s="62"/>
      <c r="E1256" s="62"/>
      <c r="F1256" s="62"/>
    </row>
    <row r="1257" spans="1:6" ht="15">
      <c r="A1257" s="62"/>
      <c r="B1257" s="62"/>
      <c r="C1257" s="62"/>
      <c r="D1257" s="62"/>
      <c r="E1257" s="62"/>
      <c r="F1257" s="62"/>
    </row>
    <row r="1258" spans="1:6" ht="15">
      <c r="A1258" s="62"/>
      <c r="B1258" s="62"/>
      <c r="C1258" s="62"/>
      <c r="D1258" s="62"/>
      <c r="E1258" s="62"/>
      <c r="F1258" s="62"/>
    </row>
    <row r="1259" spans="1:6" ht="15">
      <c r="A1259" s="62"/>
      <c r="B1259" s="62"/>
      <c r="C1259" s="62"/>
      <c r="D1259" s="62"/>
      <c r="E1259" s="62"/>
      <c r="F1259" s="62"/>
    </row>
    <row r="1260" spans="1:6" ht="15">
      <c r="A1260" s="62"/>
      <c r="B1260" s="62"/>
      <c r="C1260" s="62"/>
      <c r="D1260" s="62"/>
      <c r="E1260" s="62"/>
      <c r="F1260" s="62"/>
    </row>
    <row r="1261" spans="1:6" ht="15">
      <c r="A1261" s="62"/>
      <c r="B1261" s="62"/>
      <c r="C1261" s="62"/>
      <c r="D1261" s="62"/>
      <c r="E1261" s="62"/>
      <c r="F1261" s="62"/>
    </row>
    <row r="1262" spans="1:6" ht="15">
      <c r="A1262" s="62"/>
      <c r="B1262" s="62"/>
      <c r="C1262" s="62"/>
      <c r="D1262" s="62"/>
      <c r="E1262" s="62"/>
      <c r="F1262" s="62"/>
    </row>
    <row r="1263" spans="1:6" ht="15">
      <c r="A1263" s="62"/>
      <c r="B1263" s="62"/>
      <c r="C1263" s="62"/>
      <c r="D1263" s="62"/>
      <c r="E1263" s="62"/>
      <c r="F1263" s="62"/>
    </row>
    <row r="1264" spans="1:6" ht="15">
      <c r="A1264" s="62"/>
      <c r="B1264" s="62"/>
      <c r="C1264" s="62"/>
      <c r="D1264" s="62"/>
      <c r="E1264" s="62"/>
      <c r="F1264" s="62"/>
    </row>
    <row r="1265" spans="1:6" ht="15">
      <c r="A1265" s="62"/>
      <c r="B1265" s="62"/>
      <c r="C1265" s="62"/>
      <c r="D1265" s="62"/>
      <c r="E1265" s="62"/>
      <c r="F1265" s="62"/>
    </row>
    <row r="1266" spans="1:6" ht="15">
      <c r="A1266" s="62"/>
      <c r="B1266" s="62"/>
      <c r="C1266" s="62"/>
      <c r="D1266" s="62"/>
      <c r="E1266" s="62"/>
      <c r="F1266" s="62"/>
    </row>
    <row r="1267" spans="1:6" ht="15">
      <c r="A1267" s="62"/>
      <c r="B1267" s="62"/>
      <c r="C1267" s="62"/>
      <c r="D1267" s="62"/>
      <c r="E1267" s="62"/>
      <c r="F1267" s="62"/>
    </row>
    <row r="1268" spans="1:6" ht="15">
      <c r="A1268" s="62"/>
      <c r="B1268" s="62"/>
      <c r="C1268" s="62"/>
      <c r="D1268" s="62"/>
      <c r="E1268" s="62"/>
      <c r="F1268" s="62"/>
    </row>
    <row r="1269" spans="1:6" ht="15">
      <c r="A1269" s="62"/>
      <c r="B1269" s="62"/>
      <c r="C1269" s="62"/>
      <c r="D1269" s="62"/>
      <c r="E1269" s="62"/>
      <c r="F1269" s="62"/>
    </row>
    <row r="1270" spans="1:6" ht="15">
      <c r="A1270" s="62"/>
      <c r="B1270" s="62"/>
      <c r="C1270" s="62"/>
      <c r="D1270" s="62"/>
      <c r="E1270" s="62"/>
      <c r="F1270" s="62"/>
    </row>
    <row r="1271" spans="1:6" ht="15">
      <c r="A1271" s="62"/>
      <c r="B1271" s="62"/>
      <c r="C1271" s="62"/>
      <c r="D1271" s="62"/>
      <c r="E1271" s="62"/>
      <c r="F1271" s="62"/>
    </row>
    <row r="1272" spans="1:6" ht="15">
      <c r="A1272" s="62"/>
      <c r="B1272" s="62"/>
      <c r="C1272" s="62"/>
      <c r="D1272" s="62"/>
      <c r="E1272" s="62"/>
      <c r="F1272" s="62"/>
    </row>
    <row r="1273" spans="1:6" ht="15">
      <c r="A1273" s="62"/>
      <c r="B1273" s="62"/>
      <c r="C1273" s="62"/>
      <c r="D1273" s="62"/>
      <c r="E1273" s="62"/>
      <c r="F1273" s="62"/>
    </row>
    <row r="1274" spans="1:6" ht="15">
      <c r="A1274" s="62"/>
      <c r="B1274" s="62"/>
      <c r="C1274" s="62"/>
      <c r="D1274" s="62"/>
      <c r="E1274" s="62"/>
      <c r="F1274" s="62"/>
    </row>
    <row r="1275" spans="1:6" ht="15">
      <c r="A1275" s="62"/>
      <c r="B1275" s="62"/>
      <c r="C1275" s="62"/>
      <c r="D1275" s="62"/>
      <c r="E1275" s="62"/>
      <c r="F1275" s="62"/>
    </row>
    <row r="1276" spans="1:6" ht="15">
      <c r="A1276" s="62"/>
      <c r="B1276" s="62"/>
      <c r="C1276" s="62"/>
      <c r="D1276" s="62"/>
      <c r="E1276" s="62"/>
      <c r="F1276" s="62"/>
    </row>
    <row r="1277" spans="1:6" ht="15">
      <c r="A1277" s="62"/>
      <c r="B1277" s="62"/>
      <c r="C1277" s="62"/>
      <c r="D1277" s="62"/>
      <c r="E1277" s="62"/>
      <c r="F1277" s="62"/>
    </row>
    <row r="1278" spans="1:6" ht="15">
      <c r="A1278" s="62"/>
      <c r="B1278" s="62"/>
      <c r="C1278" s="62"/>
      <c r="D1278" s="62"/>
      <c r="E1278" s="62"/>
      <c r="F1278" s="62"/>
    </row>
    <row r="1279" spans="1:6" ht="15">
      <c r="A1279" s="62"/>
      <c r="B1279" s="62"/>
      <c r="C1279" s="62"/>
      <c r="D1279" s="62"/>
      <c r="E1279" s="62"/>
      <c r="F1279" s="62"/>
    </row>
    <row r="1280" spans="1:6" ht="15">
      <c r="A1280" s="62"/>
      <c r="B1280" s="62"/>
      <c r="C1280" s="62"/>
      <c r="D1280" s="62"/>
      <c r="E1280" s="62"/>
      <c r="F1280" s="62"/>
    </row>
    <row r="1281" spans="1:6" ht="15">
      <c r="A1281" s="62"/>
      <c r="B1281" s="62"/>
      <c r="C1281" s="62"/>
      <c r="D1281" s="62"/>
      <c r="E1281" s="62"/>
      <c r="F1281" s="62"/>
    </row>
    <row r="1282" spans="1:6" ht="15">
      <c r="A1282" s="62"/>
      <c r="B1282" s="62"/>
      <c r="C1282" s="62"/>
      <c r="D1282" s="62"/>
      <c r="E1282" s="62"/>
      <c r="F1282" s="62"/>
    </row>
    <row r="1283" spans="1:6" ht="15">
      <c r="A1283" s="62"/>
      <c r="B1283" s="62"/>
      <c r="C1283" s="62"/>
      <c r="D1283" s="62"/>
      <c r="E1283" s="62"/>
      <c r="F1283" s="62"/>
    </row>
    <row r="1284" spans="1:6" ht="15">
      <c r="A1284" s="62"/>
      <c r="B1284" s="62"/>
      <c r="C1284" s="62"/>
      <c r="D1284" s="62"/>
      <c r="E1284" s="62"/>
      <c r="F1284" s="62"/>
    </row>
    <row r="1285" spans="1:6" ht="15">
      <c r="A1285" s="62"/>
      <c r="B1285" s="62"/>
      <c r="C1285" s="62"/>
      <c r="D1285" s="62"/>
      <c r="E1285" s="62"/>
      <c r="F1285" s="62"/>
    </row>
    <row r="1286" spans="1:6" ht="15">
      <c r="A1286" s="62"/>
      <c r="B1286" s="62"/>
      <c r="C1286" s="62"/>
      <c r="D1286" s="62"/>
      <c r="E1286" s="62"/>
      <c r="F1286" s="62"/>
    </row>
    <row r="1287" spans="1:6" ht="15">
      <c r="A1287" s="62"/>
      <c r="B1287" s="62"/>
      <c r="C1287" s="62"/>
      <c r="D1287" s="62"/>
      <c r="E1287" s="62"/>
      <c r="F1287" s="62"/>
    </row>
    <row r="1288" spans="1:6" ht="15">
      <c r="A1288" s="62"/>
      <c r="B1288" s="62"/>
      <c r="C1288" s="62"/>
      <c r="D1288" s="62"/>
      <c r="E1288" s="62"/>
      <c r="F1288" s="62"/>
    </row>
    <row r="1289" spans="1:6" ht="15">
      <c r="A1289" s="62"/>
      <c r="B1289" s="62"/>
      <c r="C1289" s="62"/>
      <c r="D1289" s="62"/>
      <c r="E1289" s="62"/>
      <c r="F1289" s="62"/>
    </row>
    <row r="1290" spans="1:6" ht="15">
      <c r="A1290" s="62"/>
      <c r="B1290" s="62"/>
      <c r="C1290" s="62"/>
      <c r="D1290" s="62"/>
      <c r="E1290" s="62"/>
      <c r="F1290" s="62"/>
    </row>
    <row r="1291" spans="1:6" ht="15">
      <c r="A1291" s="62"/>
      <c r="B1291" s="62"/>
      <c r="C1291" s="62"/>
      <c r="D1291" s="62"/>
      <c r="E1291" s="62"/>
      <c r="F1291" s="62"/>
    </row>
    <row r="1292" spans="1:6" ht="15">
      <c r="A1292" s="62"/>
      <c r="B1292" s="62"/>
      <c r="C1292" s="62"/>
      <c r="D1292" s="62"/>
      <c r="E1292" s="62"/>
      <c r="F1292" s="62"/>
    </row>
    <row r="1293" spans="1:6" ht="15">
      <c r="A1293" s="62"/>
      <c r="B1293" s="62"/>
      <c r="C1293" s="62"/>
      <c r="D1293" s="62"/>
      <c r="E1293" s="62"/>
      <c r="F1293" s="62"/>
    </row>
    <row r="1294" spans="1:6" ht="15">
      <c r="A1294" s="62"/>
      <c r="B1294" s="62"/>
      <c r="C1294" s="62"/>
      <c r="D1294" s="62"/>
      <c r="E1294" s="62"/>
      <c r="F1294" s="62"/>
    </row>
    <row r="1295" spans="1:6" ht="15">
      <c r="A1295" s="62"/>
      <c r="B1295" s="62"/>
      <c r="C1295" s="62"/>
      <c r="D1295" s="62"/>
      <c r="E1295" s="62"/>
      <c r="F1295" s="62"/>
    </row>
    <row r="1296" spans="1:6" ht="15">
      <c r="A1296" s="62"/>
      <c r="B1296" s="62"/>
      <c r="C1296" s="62"/>
      <c r="D1296" s="62"/>
      <c r="E1296" s="62"/>
      <c r="F1296" s="62"/>
    </row>
    <row r="1297" spans="1:6" ht="15">
      <c r="A1297" s="62"/>
      <c r="B1297" s="62"/>
      <c r="C1297" s="62"/>
      <c r="D1297" s="62"/>
      <c r="E1297" s="62"/>
      <c r="F1297" s="62"/>
    </row>
    <row r="1298" spans="1:6" ht="15">
      <c r="A1298" s="62"/>
      <c r="B1298" s="62"/>
      <c r="C1298" s="62"/>
      <c r="D1298" s="62"/>
      <c r="E1298" s="62"/>
      <c r="F1298" s="62"/>
    </row>
    <row r="1299" spans="1:6" ht="15">
      <c r="A1299" s="62"/>
      <c r="B1299" s="62"/>
      <c r="C1299" s="62"/>
      <c r="D1299" s="62"/>
      <c r="E1299" s="62"/>
      <c r="F1299" s="62"/>
    </row>
    <row r="1300" spans="1:6" ht="15">
      <c r="A1300" s="62"/>
      <c r="B1300" s="62"/>
      <c r="C1300" s="62"/>
      <c r="D1300" s="62"/>
      <c r="E1300" s="62"/>
      <c r="F1300" s="62"/>
    </row>
    <row r="1301" spans="1:6" ht="15">
      <c r="A1301" s="62"/>
      <c r="B1301" s="62"/>
      <c r="C1301" s="62"/>
      <c r="D1301" s="62"/>
      <c r="E1301" s="62"/>
      <c r="F1301" s="62"/>
    </row>
    <row r="1302" spans="1:6" ht="15">
      <c r="A1302" s="62"/>
      <c r="B1302" s="62"/>
      <c r="C1302" s="62"/>
      <c r="D1302" s="62"/>
      <c r="E1302" s="62"/>
      <c r="F1302" s="62"/>
    </row>
    <row r="1303" spans="1:6" ht="15">
      <c r="A1303" s="62"/>
      <c r="B1303" s="62"/>
      <c r="C1303" s="62"/>
      <c r="D1303" s="62"/>
      <c r="E1303" s="62"/>
      <c r="F1303" s="62"/>
    </row>
    <row r="1304" spans="1:6" ht="15">
      <c r="A1304" s="62"/>
      <c r="B1304" s="62"/>
      <c r="C1304" s="62"/>
      <c r="D1304" s="62"/>
      <c r="E1304" s="62"/>
      <c r="F1304" s="62"/>
    </row>
    <row r="1305" spans="1:6" ht="15">
      <c r="A1305" s="62"/>
      <c r="B1305" s="62"/>
      <c r="C1305" s="62"/>
      <c r="D1305" s="62"/>
      <c r="E1305" s="62"/>
      <c r="F1305" s="62"/>
    </row>
    <row r="1306" spans="1:6" ht="15">
      <c r="A1306" s="62"/>
      <c r="B1306" s="62"/>
      <c r="C1306" s="62"/>
      <c r="D1306" s="62"/>
      <c r="E1306" s="62"/>
      <c r="F1306" s="62"/>
    </row>
    <row r="1307" spans="1:6" ht="15">
      <c r="A1307" s="62"/>
      <c r="B1307" s="62"/>
      <c r="C1307" s="62"/>
      <c r="D1307" s="62"/>
      <c r="E1307" s="62"/>
      <c r="F1307" s="62"/>
    </row>
    <row r="1308" spans="1:6" ht="15">
      <c r="A1308" s="62"/>
      <c r="B1308" s="62"/>
      <c r="C1308" s="62"/>
      <c r="D1308" s="62"/>
      <c r="E1308" s="62"/>
      <c r="F1308" s="62"/>
    </row>
    <row r="1309" spans="1:6" ht="15">
      <c r="A1309" s="62"/>
      <c r="B1309" s="62"/>
      <c r="C1309" s="62"/>
      <c r="D1309" s="62"/>
      <c r="E1309" s="62"/>
      <c r="F1309" s="62"/>
    </row>
    <row r="1310" spans="1:6" ht="15">
      <c r="A1310" s="62"/>
      <c r="B1310" s="62"/>
      <c r="C1310" s="62"/>
      <c r="D1310" s="62"/>
      <c r="E1310" s="62"/>
      <c r="F1310" s="62"/>
    </row>
    <row r="1311" spans="1:6" ht="15">
      <c r="A1311" s="62"/>
      <c r="B1311" s="62"/>
      <c r="C1311" s="62"/>
      <c r="D1311" s="62"/>
      <c r="E1311" s="62"/>
      <c r="F1311" s="62"/>
    </row>
    <row r="1312" spans="1:6" ht="15">
      <c r="A1312" s="62"/>
      <c r="B1312" s="62"/>
      <c r="C1312" s="62"/>
      <c r="D1312" s="62"/>
      <c r="E1312" s="62"/>
      <c r="F1312" s="62"/>
    </row>
    <row r="1313" spans="1:6" ht="15">
      <c r="A1313" s="62"/>
      <c r="B1313" s="62"/>
      <c r="C1313" s="62"/>
      <c r="D1313" s="62"/>
      <c r="E1313" s="62"/>
      <c r="F1313" s="62"/>
    </row>
    <row r="1314" spans="1:6" ht="15">
      <c r="A1314" s="62"/>
      <c r="B1314" s="62"/>
      <c r="C1314" s="62"/>
      <c r="D1314" s="62"/>
      <c r="E1314" s="62"/>
      <c r="F1314" s="62"/>
    </row>
    <row r="1315" spans="1:6" ht="15">
      <c r="A1315" s="62"/>
      <c r="B1315" s="62"/>
      <c r="C1315" s="62"/>
      <c r="D1315" s="62"/>
      <c r="E1315" s="62"/>
      <c r="F1315" s="62"/>
    </row>
    <row r="1316" spans="1:6" ht="15">
      <c r="A1316" s="62"/>
      <c r="B1316" s="62"/>
      <c r="C1316" s="62"/>
      <c r="D1316" s="62"/>
      <c r="E1316" s="62"/>
      <c r="F1316" s="62"/>
    </row>
    <row r="1317" spans="1:6" ht="15">
      <c r="A1317" s="62"/>
      <c r="B1317" s="62"/>
      <c r="C1317" s="62"/>
      <c r="D1317" s="62"/>
      <c r="E1317" s="62"/>
      <c r="F1317" s="62"/>
    </row>
    <row r="1318" spans="1:6" ht="15">
      <c r="A1318" s="62"/>
      <c r="B1318" s="62"/>
      <c r="C1318" s="62"/>
      <c r="D1318" s="62"/>
      <c r="E1318" s="62"/>
      <c r="F1318" s="62"/>
    </row>
    <row r="1319" spans="1:6" ht="15">
      <c r="A1319" s="62"/>
      <c r="B1319" s="62"/>
      <c r="C1319" s="62"/>
      <c r="D1319" s="62"/>
      <c r="E1319" s="62"/>
      <c r="F1319" s="62"/>
    </row>
    <row r="1320" spans="1:6" ht="15">
      <c r="A1320" s="62"/>
      <c r="B1320" s="62"/>
      <c r="C1320" s="62"/>
      <c r="D1320" s="62"/>
      <c r="E1320" s="62"/>
      <c r="F1320" s="62"/>
    </row>
    <row r="1321" spans="1:6" ht="15">
      <c r="A1321" s="62"/>
      <c r="B1321" s="62"/>
      <c r="C1321" s="62"/>
      <c r="D1321" s="62"/>
      <c r="E1321" s="62"/>
      <c r="F1321" s="62"/>
    </row>
    <row r="1322" spans="1:6" ht="15">
      <c r="A1322" s="62"/>
      <c r="B1322" s="62"/>
      <c r="C1322" s="62"/>
      <c r="D1322" s="62"/>
      <c r="E1322" s="62"/>
      <c r="F1322" s="62"/>
    </row>
    <row r="1323" spans="1:6" ht="15">
      <c r="A1323" s="62"/>
      <c r="B1323" s="62"/>
      <c r="C1323" s="62"/>
      <c r="D1323" s="62"/>
      <c r="E1323" s="62"/>
      <c r="F1323" s="62"/>
    </row>
    <row r="1324" spans="1:6" ht="15">
      <c r="A1324" s="62"/>
      <c r="B1324" s="62"/>
      <c r="C1324" s="62"/>
      <c r="D1324" s="62"/>
      <c r="E1324" s="62"/>
      <c r="F1324" s="62"/>
    </row>
    <row r="1325" spans="1:6" ht="15">
      <c r="A1325" s="62"/>
      <c r="B1325" s="62"/>
      <c r="C1325" s="62"/>
      <c r="D1325" s="62"/>
      <c r="E1325" s="62"/>
      <c r="F1325" s="62"/>
    </row>
    <row r="1326" spans="1:6" ht="15">
      <c r="A1326" s="62"/>
      <c r="B1326" s="62"/>
      <c r="C1326" s="62"/>
      <c r="D1326" s="62"/>
      <c r="E1326" s="62"/>
      <c r="F1326" s="62"/>
    </row>
    <row r="1327" spans="1:6" ht="15">
      <c r="A1327" s="62"/>
      <c r="B1327" s="62"/>
      <c r="C1327" s="62"/>
      <c r="D1327" s="62"/>
      <c r="E1327" s="62"/>
      <c r="F1327" s="62"/>
    </row>
    <row r="1328" spans="1:6" ht="15">
      <c r="A1328" s="62"/>
      <c r="B1328" s="62"/>
      <c r="C1328" s="62"/>
      <c r="D1328" s="62"/>
      <c r="E1328" s="62"/>
      <c r="F1328" s="62"/>
    </row>
    <row r="1329" spans="1:6" ht="15">
      <c r="A1329" s="62"/>
      <c r="B1329" s="62"/>
      <c r="C1329" s="62"/>
      <c r="D1329" s="62"/>
      <c r="E1329" s="62"/>
      <c r="F1329" s="62"/>
    </row>
    <row r="1330" spans="1:6" ht="15">
      <c r="A1330" s="62"/>
      <c r="B1330" s="62"/>
      <c r="C1330" s="62"/>
      <c r="D1330" s="62"/>
      <c r="E1330" s="62"/>
      <c r="F1330" s="62"/>
    </row>
    <row r="1331" spans="1:6" ht="15">
      <c r="A1331" s="62"/>
      <c r="B1331" s="62"/>
      <c r="C1331" s="62"/>
      <c r="D1331" s="62"/>
      <c r="E1331" s="62"/>
      <c r="F1331" s="62"/>
    </row>
    <row r="1332" spans="1:6" ht="15">
      <c r="A1332" s="62"/>
      <c r="B1332" s="62"/>
      <c r="C1332" s="62"/>
      <c r="D1332" s="62"/>
      <c r="E1332" s="62"/>
      <c r="F1332" s="62"/>
    </row>
    <row r="1333" spans="1:6" ht="15">
      <c r="A1333" s="62"/>
      <c r="B1333" s="62"/>
      <c r="C1333" s="62"/>
      <c r="D1333" s="62"/>
      <c r="E1333" s="62"/>
      <c r="F1333" s="62"/>
    </row>
    <row r="1334" spans="1:6" ht="15">
      <c r="A1334" s="62"/>
      <c r="B1334" s="62"/>
      <c r="C1334" s="62"/>
      <c r="D1334" s="62"/>
      <c r="E1334" s="62"/>
      <c r="F1334" s="62"/>
    </row>
    <row r="1335" spans="1:6" ht="15">
      <c r="A1335" s="62"/>
      <c r="B1335" s="62"/>
      <c r="C1335" s="62"/>
      <c r="D1335" s="62"/>
      <c r="E1335" s="62"/>
      <c r="F1335" s="62"/>
    </row>
    <row r="1336" spans="1:6" ht="15">
      <c r="A1336" s="62"/>
      <c r="B1336" s="62"/>
      <c r="C1336" s="62"/>
      <c r="D1336" s="62"/>
      <c r="E1336" s="62"/>
      <c r="F1336" s="62"/>
    </row>
    <row r="1337" spans="1:6" ht="15">
      <c r="A1337" s="62"/>
      <c r="B1337" s="62"/>
      <c r="C1337" s="62"/>
      <c r="D1337" s="62"/>
      <c r="E1337" s="62"/>
      <c r="F1337" s="62"/>
    </row>
    <row r="1338" spans="1:6" ht="15">
      <c r="A1338" s="62"/>
      <c r="B1338" s="62"/>
      <c r="C1338" s="62"/>
      <c r="D1338" s="62"/>
      <c r="E1338" s="62"/>
      <c r="F1338" s="62"/>
    </row>
    <row r="1339" spans="1:6" ht="15">
      <c r="A1339" s="62"/>
      <c r="B1339" s="62"/>
      <c r="C1339" s="62"/>
      <c r="D1339" s="62"/>
      <c r="E1339" s="62"/>
      <c r="F1339" s="62"/>
    </row>
    <row r="1340" spans="1:6" ht="15">
      <c r="A1340" s="62"/>
      <c r="B1340" s="62"/>
      <c r="C1340" s="62"/>
      <c r="D1340" s="62"/>
      <c r="E1340" s="62"/>
      <c r="F1340" s="62"/>
    </row>
    <row r="1341" spans="1:6" ht="15">
      <c r="A1341" s="62"/>
      <c r="B1341" s="62"/>
      <c r="C1341" s="62"/>
      <c r="D1341" s="62"/>
      <c r="E1341" s="62"/>
      <c r="F1341" s="62"/>
    </row>
    <row r="1342" spans="1:6" ht="15">
      <c r="A1342" s="62"/>
      <c r="B1342" s="62"/>
      <c r="C1342" s="62"/>
      <c r="D1342" s="62"/>
      <c r="E1342" s="62"/>
      <c r="F1342" s="62"/>
    </row>
    <row r="1343" spans="1:6" ht="15">
      <c r="A1343" s="62"/>
      <c r="B1343" s="62"/>
      <c r="C1343" s="62"/>
      <c r="D1343" s="62"/>
      <c r="E1343" s="62"/>
      <c r="F1343" s="62"/>
    </row>
    <row r="1344" spans="1:6" ht="15">
      <c r="A1344" s="62"/>
      <c r="B1344" s="62"/>
      <c r="C1344" s="62"/>
      <c r="D1344" s="62"/>
      <c r="E1344" s="62"/>
      <c r="F1344" s="62"/>
    </row>
    <row r="1345" spans="1:6" ht="15">
      <c r="A1345" s="62"/>
      <c r="B1345" s="62"/>
      <c r="C1345" s="62"/>
      <c r="D1345" s="62"/>
      <c r="E1345" s="62"/>
      <c r="F1345" s="62"/>
    </row>
    <row r="1346" spans="1:6" ht="15">
      <c r="A1346" s="62"/>
      <c r="B1346" s="62"/>
      <c r="C1346" s="62"/>
      <c r="D1346" s="62"/>
      <c r="E1346" s="62"/>
      <c r="F1346" s="62"/>
    </row>
    <row r="1347" spans="1:6" ht="15">
      <c r="A1347" s="62"/>
      <c r="B1347" s="62"/>
      <c r="C1347" s="62"/>
      <c r="D1347" s="62"/>
      <c r="E1347" s="62"/>
      <c r="F1347" s="62"/>
    </row>
    <row r="1348" spans="1:6" ht="15">
      <c r="A1348" s="62"/>
      <c r="B1348" s="62"/>
      <c r="C1348" s="62"/>
      <c r="D1348" s="62"/>
      <c r="E1348" s="62"/>
      <c r="F1348" s="62"/>
    </row>
    <row r="1349" spans="1:6" ht="15">
      <c r="A1349" s="62"/>
      <c r="B1349" s="62"/>
      <c r="C1349" s="62"/>
      <c r="D1349" s="62"/>
      <c r="E1349" s="62"/>
      <c r="F1349" s="62"/>
    </row>
    <row r="1350" spans="1:6" ht="15">
      <c r="A1350" s="62"/>
      <c r="B1350" s="62"/>
      <c r="C1350" s="62"/>
      <c r="D1350" s="62"/>
      <c r="E1350" s="62"/>
      <c r="F1350" s="62"/>
    </row>
    <row r="1351" spans="1:6" ht="15">
      <c r="A1351" s="62"/>
      <c r="B1351" s="62"/>
      <c r="C1351" s="62"/>
      <c r="D1351" s="62"/>
      <c r="E1351" s="62"/>
      <c r="F1351" s="62"/>
    </row>
    <row r="1352" spans="1:6" ht="15">
      <c r="A1352" s="62"/>
      <c r="B1352" s="62"/>
      <c r="C1352" s="62"/>
      <c r="D1352" s="62"/>
      <c r="E1352" s="62"/>
      <c r="F1352" s="62"/>
    </row>
    <row r="1353" spans="1:6" ht="15">
      <c r="A1353" s="62"/>
      <c r="B1353" s="62"/>
      <c r="C1353" s="62"/>
      <c r="D1353" s="62"/>
      <c r="E1353" s="62"/>
      <c r="F1353" s="62"/>
    </row>
    <row r="1354" spans="1:6" ht="15">
      <c r="A1354" s="62"/>
      <c r="B1354" s="62"/>
      <c r="C1354" s="62"/>
      <c r="D1354" s="62"/>
      <c r="E1354" s="62"/>
      <c r="F1354" s="62"/>
    </row>
    <row r="1355" spans="1:6" ht="15">
      <c r="A1355" s="62"/>
      <c r="B1355" s="62"/>
      <c r="C1355" s="62"/>
      <c r="D1355" s="62"/>
      <c r="E1355" s="62"/>
      <c r="F1355" s="62"/>
    </row>
    <row r="1356" spans="1:6" ht="15">
      <c r="A1356" s="62"/>
      <c r="B1356" s="62"/>
      <c r="C1356" s="62"/>
      <c r="D1356" s="62"/>
      <c r="E1356" s="62"/>
      <c r="F1356" s="62"/>
    </row>
    <row r="1357" spans="1:6" ht="15">
      <c r="A1357" s="62"/>
      <c r="B1357" s="62"/>
      <c r="C1357" s="62"/>
      <c r="D1357" s="62"/>
      <c r="E1357" s="62"/>
      <c r="F1357" s="62"/>
    </row>
    <row r="1358" spans="1:6" ht="15">
      <c r="A1358" s="62"/>
      <c r="B1358" s="62"/>
      <c r="C1358" s="62"/>
      <c r="D1358" s="62"/>
      <c r="E1358" s="62"/>
      <c r="F1358" s="62"/>
    </row>
    <row r="1359" spans="1:6" ht="15">
      <c r="A1359" s="62"/>
      <c r="B1359" s="62"/>
      <c r="C1359" s="62"/>
      <c r="D1359" s="62"/>
      <c r="E1359" s="62"/>
      <c r="F1359" s="62"/>
    </row>
    <row r="1360" spans="1:6" ht="15">
      <c r="A1360" s="62"/>
      <c r="B1360" s="62"/>
      <c r="C1360" s="62"/>
      <c r="D1360" s="62"/>
      <c r="E1360" s="62"/>
      <c r="F1360" s="62"/>
    </row>
    <row r="1361" spans="1:6" ht="15">
      <c r="A1361" s="62"/>
      <c r="B1361" s="62"/>
      <c r="C1361" s="62"/>
      <c r="D1361" s="62"/>
      <c r="E1361" s="62"/>
      <c r="F1361" s="62"/>
    </row>
    <row r="1362" spans="1:6" ht="15">
      <c r="A1362" s="62"/>
      <c r="B1362" s="62"/>
      <c r="C1362" s="62"/>
      <c r="D1362" s="62"/>
      <c r="E1362" s="62"/>
      <c r="F1362" s="62"/>
    </row>
    <row r="1363" spans="1:6" ht="15">
      <c r="A1363" s="62"/>
      <c r="B1363" s="62"/>
      <c r="C1363" s="62"/>
      <c r="D1363" s="62"/>
      <c r="E1363" s="62"/>
      <c r="F1363" s="62"/>
    </row>
    <row r="1364" spans="1:6" ht="15">
      <c r="A1364" s="62"/>
      <c r="B1364" s="62"/>
      <c r="C1364" s="62"/>
      <c r="D1364" s="62"/>
      <c r="E1364" s="62"/>
      <c r="F1364" s="62"/>
    </row>
    <row r="1365" spans="1:6" ht="15">
      <c r="A1365" s="62"/>
      <c r="B1365" s="62"/>
      <c r="C1365" s="62"/>
      <c r="D1365" s="62"/>
      <c r="E1365" s="62"/>
      <c r="F1365" s="62"/>
    </row>
    <row r="1366" spans="1:6" ht="15">
      <c r="A1366" s="62"/>
      <c r="B1366" s="62"/>
      <c r="C1366" s="62"/>
      <c r="D1366" s="62"/>
      <c r="E1366" s="62"/>
      <c r="F1366" s="62"/>
    </row>
    <row r="1367" spans="1:6" ht="15">
      <c r="A1367" s="62"/>
      <c r="B1367" s="62"/>
      <c r="C1367" s="62"/>
      <c r="D1367" s="62"/>
      <c r="E1367" s="62"/>
      <c r="F1367" s="62"/>
    </row>
    <row r="1368" spans="1:6" ht="15">
      <c r="A1368" s="62"/>
      <c r="B1368" s="62"/>
      <c r="C1368" s="62"/>
      <c r="D1368" s="62"/>
      <c r="E1368" s="62"/>
      <c r="F1368" s="62"/>
    </row>
    <row r="1369" spans="1:6" ht="15">
      <c r="A1369" s="62"/>
      <c r="B1369" s="62"/>
      <c r="C1369" s="62"/>
      <c r="D1369" s="62"/>
      <c r="E1369" s="62"/>
      <c r="F1369" s="62"/>
    </row>
    <row r="1370" spans="1:6" ht="15">
      <c r="A1370" s="62"/>
      <c r="B1370" s="62"/>
      <c r="C1370" s="62"/>
      <c r="D1370" s="62"/>
      <c r="E1370" s="62"/>
      <c r="F1370" s="62"/>
    </row>
    <row r="1371" spans="1:6" ht="15">
      <c r="A1371" s="62"/>
      <c r="B1371" s="62"/>
      <c r="C1371" s="62"/>
      <c r="D1371" s="62"/>
      <c r="E1371" s="62"/>
      <c r="F1371" s="62"/>
    </row>
    <row r="1372" spans="1:6" ht="15">
      <c r="A1372" s="62"/>
      <c r="B1372" s="62"/>
      <c r="C1372" s="62"/>
      <c r="D1372" s="62"/>
      <c r="E1372" s="62"/>
      <c r="F1372" s="62"/>
    </row>
    <row r="1373" spans="1:6" ht="15">
      <c r="A1373" s="62"/>
      <c r="B1373" s="62"/>
      <c r="C1373" s="62"/>
      <c r="D1373" s="62"/>
      <c r="E1373" s="62"/>
      <c r="F1373" s="62"/>
    </row>
    <row r="1374" spans="1:6" ht="15">
      <c r="A1374" s="62"/>
      <c r="B1374" s="62"/>
      <c r="C1374" s="62"/>
      <c r="D1374" s="62"/>
      <c r="E1374" s="62"/>
      <c r="F1374" s="62"/>
    </row>
    <row r="1375" spans="1:6" ht="15">
      <c r="A1375" s="62"/>
      <c r="B1375" s="62"/>
      <c r="C1375" s="62"/>
      <c r="D1375" s="62"/>
      <c r="E1375" s="62"/>
      <c r="F1375" s="62"/>
    </row>
    <row r="1376" spans="1:6" ht="15">
      <c r="A1376" s="62"/>
      <c r="B1376" s="62"/>
      <c r="C1376" s="62"/>
      <c r="D1376" s="62"/>
      <c r="E1376" s="62"/>
      <c r="F1376" s="62"/>
    </row>
    <row r="1377" spans="1:6" ht="15">
      <c r="A1377" s="62"/>
      <c r="B1377" s="62"/>
      <c r="C1377" s="62"/>
      <c r="D1377" s="62"/>
      <c r="E1377" s="62"/>
      <c r="F1377" s="62"/>
    </row>
    <row r="1378" spans="1:6" ht="15">
      <c r="A1378" s="62"/>
      <c r="B1378" s="62"/>
      <c r="C1378" s="62"/>
      <c r="D1378" s="62"/>
      <c r="E1378" s="62"/>
      <c r="F1378" s="62"/>
    </row>
    <row r="1379" spans="1:6" ht="15">
      <c r="A1379" s="62"/>
      <c r="B1379" s="62"/>
      <c r="C1379" s="62"/>
      <c r="D1379" s="62"/>
      <c r="E1379" s="62"/>
      <c r="F1379" s="62"/>
    </row>
    <row r="1380" spans="1:6" ht="15">
      <c r="A1380" s="62"/>
      <c r="B1380" s="62"/>
      <c r="C1380" s="62"/>
      <c r="D1380" s="62"/>
      <c r="E1380" s="62"/>
      <c r="F1380" s="62"/>
    </row>
    <row r="1381" spans="1:6" ht="15">
      <c r="A1381" s="62"/>
      <c r="B1381" s="62"/>
      <c r="C1381" s="62"/>
      <c r="D1381" s="62"/>
      <c r="E1381" s="62"/>
      <c r="F1381" s="62"/>
    </row>
    <row r="1382" spans="1:6" ht="15">
      <c r="A1382" s="62"/>
      <c r="B1382" s="62"/>
      <c r="C1382" s="62"/>
      <c r="D1382" s="62"/>
      <c r="E1382" s="62"/>
      <c r="F1382" s="62"/>
    </row>
    <row r="1383" spans="1:6" ht="15">
      <c r="A1383" s="62"/>
      <c r="B1383" s="62"/>
      <c r="C1383" s="62"/>
      <c r="D1383" s="62"/>
      <c r="E1383" s="62"/>
      <c r="F1383" s="62"/>
    </row>
    <row r="1384" spans="1:6" ht="15">
      <c r="A1384" s="62"/>
      <c r="B1384" s="62"/>
      <c r="C1384" s="62"/>
      <c r="D1384" s="62"/>
      <c r="E1384" s="62"/>
      <c r="F1384" s="62"/>
    </row>
    <row r="1385" spans="1:6" ht="15">
      <c r="A1385" s="62"/>
      <c r="B1385" s="62"/>
      <c r="C1385" s="62"/>
      <c r="D1385" s="62"/>
      <c r="E1385" s="62"/>
      <c r="F1385" s="62"/>
    </row>
    <row r="1386" spans="1:6" ht="15">
      <c r="A1386" s="62"/>
      <c r="B1386" s="62"/>
      <c r="C1386" s="62"/>
      <c r="D1386" s="62"/>
      <c r="E1386" s="62"/>
      <c r="F1386" s="62"/>
    </row>
    <row r="1387" spans="1:6" ht="15">
      <c r="A1387" s="62"/>
      <c r="B1387" s="62"/>
      <c r="C1387" s="62"/>
      <c r="D1387" s="62"/>
      <c r="E1387" s="62"/>
      <c r="F1387" s="62"/>
    </row>
    <row r="1388" spans="1:6" ht="15">
      <c r="A1388" s="62"/>
      <c r="B1388" s="62"/>
      <c r="C1388" s="62"/>
      <c r="D1388" s="62"/>
      <c r="E1388" s="62"/>
      <c r="F1388" s="62"/>
    </row>
    <row r="1389" spans="1:6" ht="15">
      <c r="A1389" s="62"/>
      <c r="B1389" s="62"/>
      <c r="C1389" s="62"/>
      <c r="D1389" s="62"/>
      <c r="E1389" s="62"/>
      <c r="F1389" s="62"/>
    </row>
    <row r="1390" spans="1:6" ht="15">
      <c r="A1390" s="62"/>
      <c r="B1390" s="62"/>
      <c r="C1390" s="62"/>
      <c r="D1390" s="62"/>
      <c r="E1390" s="62"/>
      <c r="F1390" s="62"/>
    </row>
    <row r="1391" spans="1:6" ht="15">
      <c r="A1391" s="62"/>
      <c r="B1391" s="62"/>
      <c r="C1391" s="62"/>
      <c r="D1391" s="62"/>
      <c r="E1391" s="62"/>
      <c r="F1391" s="62"/>
    </row>
    <row r="1392" spans="1:6" ht="15">
      <c r="A1392" s="62"/>
      <c r="B1392" s="62"/>
      <c r="C1392" s="62"/>
      <c r="D1392" s="62"/>
      <c r="E1392" s="62"/>
      <c r="F1392" s="62"/>
    </row>
    <row r="1393" spans="1:6" ht="15">
      <c r="A1393" s="62"/>
      <c r="B1393" s="62"/>
      <c r="C1393" s="62"/>
      <c r="D1393" s="62"/>
      <c r="E1393" s="62"/>
      <c r="F1393" s="62"/>
    </row>
    <row r="1394" spans="1:6" ht="15">
      <c r="A1394" s="62"/>
      <c r="B1394" s="62"/>
      <c r="C1394" s="62"/>
      <c r="D1394" s="62"/>
      <c r="E1394" s="62"/>
      <c r="F1394" s="62"/>
    </row>
    <row r="1395" spans="1:6" ht="15">
      <c r="A1395" s="62"/>
      <c r="B1395" s="62"/>
      <c r="C1395" s="62"/>
      <c r="D1395" s="62"/>
      <c r="E1395" s="62"/>
      <c r="F1395" s="62"/>
    </row>
    <row r="1396" spans="1:6" ht="15">
      <c r="A1396" s="62"/>
      <c r="B1396" s="62"/>
      <c r="C1396" s="62"/>
      <c r="D1396" s="62"/>
      <c r="E1396" s="62"/>
      <c r="F1396" s="62"/>
    </row>
    <row r="1397" spans="1:6" ht="15">
      <c r="A1397" s="62"/>
      <c r="B1397" s="62"/>
      <c r="C1397" s="62"/>
      <c r="D1397" s="62"/>
      <c r="E1397" s="62"/>
      <c r="F1397" s="62"/>
    </row>
    <row r="1398" spans="1:6" ht="15">
      <c r="A1398" s="62"/>
      <c r="B1398" s="62"/>
      <c r="C1398" s="62"/>
      <c r="D1398" s="62"/>
      <c r="E1398" s="62"/>
      <c r="F1398" s="62"/>
    </row>
    <row r="1399" spans="1:6" ht="15">
      <c r="A1399" s="62"/>
      <c r="B1399" s="62"/>
      <c r="C1399" s="62"/>
      <c r="D1399" s="62"/>
      <c r="E1399" s="62"/>
      <c r="F1399" s="62"/>
    </row>
    <row r="1400" spans="1:6" ht="15">
      <c r="A1400" s="62"/>
      <c r="B1400" s="62"/>
      <c r="C1400" s="62"/>
      <c r="D1400" s="62"/>
      <c r="E1400" s="62"/>
      <c r="F1400" s="62"/>
    </row>
    <row r="1401" spans="1:6" ht="15">
      <c r="A1401" s="62"/>
      <c r="B1401" s="62"/>
      <c r="C1401" s="62"/>
      <c r="D1401" s="62"/>
      <c r="E1401" s="62"/>
      <c r="F1401" s="62"/>
    </row>
    <row r="1402" spans="1:6" ht="15">
      <c r="A1402" s="62"/>
      <c r="B1402" s="62"/>
      <c r="C1402" s="62"/>
      <c r="D1402" s="62"/>
      <c r="E1402" s="62"/>
      <c r="F1402" s="62"/>
    </row>
    <row r="1403" spans="1:6" ht="15">
      <c r="A1403" s="62"/>
      <c r="B1403" s="62"/>
      <c r="C1403" s="62"/>
      <c r="D1403" s="62"/>
      <c r="E1403" s="62"/>
      <c r="F1403" s="62"/>
    </row>
    <row r="1404" spans="1:6" ht="15">
      <c r="A1404" s="62"/>
      <c r="B1404" s="62"/>
      <c r="C1404" s="62"/>
      <c r="D1404" s="62"/>
      <c r="E1404" s="62"/>
      <c r="F1404" s="62"/>
    </row>
    <row r="1405" spans="1:6" ht="15">
      <c r="A1405" s="62"/>
      <c r="B1405" s="62"/>
      <c r="C1405" s="62"/>
      <c r="D1405" s="62"/>
      <c r="E1405" s="62"/>
      <c r="F1405" s="62"/>
    </row>
    <row r="1406" spans="1:6" ht="15">
      <c r="A1406" s="62"/>
      <c r="B1406" s="62"/>
      <c r="C1406" s="62"/>
      <c r="D1406" s="62"/>
      <c r="E1406" s="62"/>
      <c r="F1406" s="62"/>
    </row>
    <row r="1407" spans="1:6" ht="15">
      <c r="A1407" s="62"/>
      <c r="B1407" s="62"/>
      <c r="C1407" s="62"/>
      <c r="D1407" s="62"/>
      <c r="E1407" s="62"/>
      <c r="F1407" s="62"/>
    </row>
    <row r="1408" spans="1:6" ht="15">
      <c r="A1408" s="62"/>
      <c r="B1408" s="62"/>
      <c r="C1408" s="62"/>
      <c r="D1408" s="62"/>
      <c r="E1408" s="62"/>
      <c r="F1408" s="62"/>
    </row>
    <row r="1409" spans="1:6" ht="15">
      <c r="A1409" s="62"/>
      <c r="B1409" s="62"/>
      <c r="C1409" s="62"/>
      <c r="D1409" s="62"/>
      <c r="E1409" s="62"/>
      <c r="F1409" s="62"/>
    </row>
    <row r="1410" spans="1:6" ht="15">
      <c r="A1410" s="62"/>
      <c r="B1410" s="62"/>
      <c r="C1410" s="62"/>
      <c r="D1410" s="62"/>
      <c r="E1410" s="62"/>
      <c r="F1410" s="62"/>
    </row>
    <row r="1411" spans="1:6" ht="15">
      <c r="A1411" s="62"/>
      <c r="B1411" s="62"/>
      <c r="C1411" s="62"/>
      <c r="D1411" s="62"/>
      <c r="E1411" s="62"/>
      <c r="F1411" s="62"/>
    </row>
    <row r="1412" spans="1:6" ht="15">
      <c r="A1412" s="62"/>
      <c r="B1412" s="62"/>
      <c r="C1412" s="62"/>
      <c r="D1412" s="62"/>
      <c r="E1412" s="62"/>
      <c r="F1412" s="62"/>
    </row>
    <row r="1413" spans="1:6" ht="15">
      <c r="A1413" s="62"/>
      <c r="B1413" s="62"/>
      <c r="C1413" s="62"/>
      <c r="D1413" s="62"/>
      <c r="E1413" s="62"/>
      <c r="F1413" s="62"/>
    </row>
    <row r="1414" spans="1:6" ht="15">
      <c r="A1414" s="62"/>
      <c r="B1414" s="62"/>
      <c r="C1414" s="62"/>
      <c r="D1414" s="62"/>
      <c r="E1414" s="62"/>
      <c r="F1414" s="62"/>
    </row>
    <row r="1415" spans="1:6" ht="15">
      <c r="A1415" s="62"/>
      <c r="B1415" s="62"/>
      <c r="C1415" s="62"/>
      <c r="D1415" s="62"/>
      <c r="E1415" s="62"/>
      <c r="F1415" s="62"/>
    </row>
    <row r="1416" spans="1:6" ht="15">
      <c r="A1416" s="62"/>
      <c r="B1416" s="62"/>
      <c r="C1416" s="62"/>
      <c r="D1416" s="62"/>
      <c r="E1416" s="62"/>
      <c r="F1416" s="62"/>
    </row>
    <row r="1417" spans="1:6" ht="15">
      <c r="A1417" s="62"/>
      <c r="B1417" s="62"/>
      <c r="C1417" s="62"/>
      <c r="D1417" s="62"/>
      <c r="E1417" s="62"/>
      <c r="F1417" s="62"/>
    </row>
    <row r="1418" spans="1:6" ht="15">
      <c r="A1418" s="62"/>
      <c r="B1418" s="62"/>
      <c r="C1418" s="62"/>
      <c r="D1418" s="62"/>
      <c r="E1418" s="62"/>
      <c r="F1418" s="62"/>
    </row>
    <row r="1419" spans="1:6" ht="15">
      <c r="A1419" s="62"/>
      <c r="B1419" s="62"/>
      <c r="C1419" s="62"/>
      <c r="D1419" s="62"/>
      <c r="E1419" s="62"/>
      <c r="F1419" s="62"/>
    </row>
    <row r="1420" spans="1:6" ht="15">
      <c r="A1420" s="62"/>
      <c r="B1420" s="62"/>
      <c r="C1420" s="62"/>
      <c r="D1420" s="62"/>
      <c r="E1420" s="62"/>
      <c r="F1420" s="62"/>
    </row>
    <row r="1421" spans="1:6" ht="15">
      <c r="A1421" s="62"/>
      <c r="B1421" s="62"/>
      <c r="C1421" s="62"/>
      <c r="D1421" s="62"/>
      <c r="E1421" s="62"/>
      <c r="F1421" s="62"/>
    </row>
    <row r="1422" spans="1:6" ht="15">
      <c r="A1422" s="62"/>
      <c r="B1422" s="62"/>
      <c r="C1422" s="62"/>
      <c r="D1422" s="62"/>
      <c r="E1422" s="62"/>
      <c r="F1422" s="62"/>
    </row>
    <row r="1423" spans="1:6" ht="15">
      <c r="A1423" s="62"/>
      <c r="B1423" s="62"/>
      <c r="C1423" s="62"/>
      <c r="D1423" s="62"/>
      <c r="E1423" s="62"/>
      <c r="F1423" s="62"/>
    </row>
    <row r="1424" spans="1:6" ht="15">
      <c r="A1424" s="62"/>
      <c r="B1424" s="62"/>
      <c r="C1424" s="62"/>
      <c r="D1424" s="62"/>
      <c r="E1424" s="62"/>
      <c r="F1424" s="62"/>
    </row>
    <row r="1425" spans="1:6" ht="15">
      <c r="A1425" s="62"/>
      <c r="B1425" s="62"/>
      <c r="C1425" s="62"/>
      <c r="D1425" s="62"/>
      <c r="E1425" s="62"/>
      <c r="F1425" s="62"/>
    </row>
    <row r="1426" spans="1:6" ht="15">
      <c r="A1426" s="62"/>
      <c r="B1426" s="62"/>
      <c r="C1426" s="62"/>
      <c r="D1426" s="62"/>
      <c r="E1426" s="62"/>
      <c r="F1426" s="62"/>
    </row>
    <row r="1427" spans="1:6" ht="15">
      <c r="A1427" s="62"/>
      <c r="B1427" s="62"/>
      <c r="C1427" s="62"/>
      <c r="D1427" s="62"/>
      <c r="E1427" s="62"/>
      <c r="F1427" s="62"/>
    </row>
    <row r="1428" spans="1:6" ht="15">
      <c r="A1428" s="62"/>
      <c r="B1428" s="62"/>
      <c r="C1428" s="62"/>
      <c r="D1428" s="62"/>
      <c r="E1428" s="62"/>
      <c r="F1428" s="62"/>
    </row>
    <row r="1429" spans="1:6" ht="15">
      <c r="A1429" s="62"/>
      <c r="B1429" s="62"/>
      <c r="C1429" s="62"/>
      <c r="D1429" s="62"/>
      <c r="E1429" s="62"/>
      <c r="F1429" s="62"/>
    </row>
    <row r="1430" spans="1:6" ht="15">
      <c r="A1430" s="62"/>
      <c r="B1430" s="62"/>
      <c r="C1430" s="62"/>
      <c r="D1430" s="62"/>
      <c r="E1430" s="62"/>
      <c r="F1430" s="62"/>
    </row>
    <row r="1431" spans="1:6" ht="15">
      <c r="A1431" s="62"/>
      <c r="B1431" s="62"/>
      <c r="C1431" s="62"/>
      <c r="D1431" s="62"/>
      <c r="E1431" s="62"/>
      <c r="F1431" s="62"/>
    </row>
    <row r="1432" spans="1:6" ht="15">
      <c r="A1432" s="62"/>
      <c r="B1432" s="62"/>
      <c r="C1432" s="62"/>
      <c r="D1432" s="62"/>
      <c r="E1432" s="62"/>
      <c r="F1432" s="62"/>
    </row>
    <row r="1433" spans="1:6" ht="15">
      <c r="A1433" s="62"/>
      <c r="B1433" s="62"/>
      <c r="C1433" s="62"/>
      <c r="D1433" s="62"/>
      <c r="E1433" s="62"/>
      <c r="F1433" s="62"/>
    </row>
    <row r="1434" spans="1:6" ht="15">
      <c r="A1434" s="62"/>
      <c r="B1434" s="62"/>
      <c r="C1434" s="62"/>
      <c r="D1434" s="62"/>
      <c r="E1434" s="62"/>
      <c r="F1434" s="62"/>
    </row>
    <row r="1435" spans="1:6" ht="15">
      <c r="A1435" s="62"/>
      <c r="B1435" s="62"/>
      <c r="C1435" s="62"/>
      <c r="D1435" s="62"/>
      <c r="E1435" s="62"/>
      <c r="F1435" s="62"/>
    </row>
    <row r="1436" spans="1:6" ht="15">
      <c r="A1436" s="62"/>
      <c r="B1436" s="62"/>
      <c r="C1436" s="62"/>
      <c r="D1436" s="62"/>
      <c r="E1436" s="62"/>
      <c r="F1436" s="62"/>
    </row>
    <row r="1437" spans="1:6" ht="15">
      <c r="A1437" s="62"/>
      <c r="B1437" s="62"/>
      <c r="C1437" s="62"/>
      <c r="D1437" s="62"/>
      <c r="E1437" s="62"/>
      <c r="F1437" s="62"/>
    </row>
    <row r="1438" spans="1:6" ht="15">
      <c r="A1438" s="62"/>
      <c r="B1438" s="62"/>
      <c r="C1438" s="62"/>
      <c r="D1438" s="62"/>
      <c r="E1438" s="62"/>
      <c r="F1438" s="62"/>
    </row>
    <row r="1439" spans="1:6" ht="15">
      <c r="A1439" s="62"/>
      <c r="B1439" s="62"/>
      <c r="C1439" s="62"/>
      <c r="D1439" s="62"/>
      <c r="E1439" s="62"/>
      <c r="F1439" s="62"/>
    </row>
    <row r="1440" spans="1:6" ht="15">
      <c r="A1440" s="62"/>
      <c r="B1440" s="62"/>
      <c r="C1440" s="62"/>
      <c r="D1440" s="62"/>
      <c r="E1440" s="62"/>
      <c r="F1440" s="62"/>
    </row>
    <row r="1441" spans="1:6" ht="15">
      <c r="A1441" s="62"/>
      <c r="B1441" s="62"/>
      <c r="C1441" s="62"/>
      <c r="D1441" s="62"/>
      <c r="E1441" s="62"/>
      <c r="F1441" s="62"/>
    </row>
    <row r="1442" spans="1:6" ht="15">
      <c r="A1442" s="62"/>
      <c r="B1442" s="62"/>
      <c r="C1442" s="62"/>
      <c r="D1442" s="62"/>
      <c r="E1442" s="62"/>
      <c r="F1442" s="62"/>
    </row>
    <row r="1443" spans="1:6" ht="15">
      <c r="A1443" s="62"/>
      <c r="B1443" s="62"/>
      <c r="C1443" s="62"/>
      <c r="D1443" s="62"/>
      <c r="E1443" s="62"/>
      <c r="F1443" s="62"/>
    </row>
    <row r="1444" spans="1:6" ht="15">
      <c r="A1444" s="62"/>
      <c r="B1444" s="62"/>
      <c r="C1444" s="62"/>
      <c r="D1444" s="62"/>
      <c r="E1444" s="62"/>
      <c r="F1444" s="62"/>
    </row>
    <row r="1445" spans="1:6" ht="15">
      <c r="A1445" s="62"/>
      <c r="B1445" s="62"/>
      <c r="C1445" s="62"/>
      <c r="D1445" s="62"/>
      <c r="E1445" s="62"/>
      <c r="F1445" s="62"/>
    </row>
    <row r="1446" spans="1:6" ht="15">
      <c r="A1446" s="62"/>
      <c r="B1446" s="62"/>
      <c r="C1446" s="62"/>
      <c r="D1446" s="62"/>
      <c r="E1446" s="62"/>
      <c r="F1446" s="62"/>
    </row>
    <row r="1447" spans="1:6" ht="15">
      <c r="A1447" s="62"/>
      <c r="B1447" s="62"/>
      <c r="C1447" s="62"/>
      <c r="D1447" s="62"/>
      <c r="E1447" s="62"/>
      <c r="F1447" s="62"/>
    </row>
    <row r="1448" spans="1:6" ht="15">
      <c r="A1448" s="62"/>
      <c r="B1448" s="62"/>
      <c r="C1448" s="62"/>
      <c r="D1448" s="62"/>
      <c r="E1448" s="62"/>
      <c r="F1448" s="62"/>
    </row>
    <row r="1449" spans="1:6" ht="15">
      <c r="A1449" s="62"/>
      <c r="B1449" s="62"/>
      <c r="C1449" s="62"/>
      <c r="D1449" s="62"/>
      <c r="E1449" s="62"/>
      <c r="F1449" s="62"/>
    </row>
    <row r="1450" spans="1:6" ht="15">
      <c r="A1450" s="62"/>
      <c r="B1450" s="62"/>
      <c r="C1450" s="62"/>
      <c r="D1450" s="62"/>
      <c r="E1450" s="62"/>
      <c r="F1450" s="62"/>
    </row>
    <row r="1451" spans="1:6" ht="15">
      <c r="A1451" s="62"/>
      <c r="B1451" s="62"/>
      <c r="C1451" s="62"/>
      <c r="D1451" s="62"/>
      <c r="E1451" s="62"/>
      <c r="F1451" s="62"/>
    </row>
    <row r="1452" spans="1:6" ht="15">
      <c r="A1452" s="62"/>
      <c r="B1452" s="62"/>
      <c r="C1452" s="62"/>
      <c r="D1452" s="62"/>
      <c r="E1452" s="62"/>
      <c r="F1452" s="62"/>
    </row>
    <row r="1453" spans="1:6" ht="15">
      <c r="A1453" s="62"/>
      <c r="B1453" s="62"/>
      <c r="C1453" s="62"/>
      <c r="D1453" s="62"/>
      <c r="E1453" s="62"/>
      <c r="F1453" s="62"/>
    </row>
    <row r="1454" spans="1:6" ht="15">
      <c r="A1454" s="62"/>
      <c r="B1454" s="62"/>
      <c r="C1454" s="62"/>
      <c r="D1454" s="62"/>
      <c r="E1454" s="62"/>
      <c r="F1454" s="62"/>
    </row>
    <row r="1455" spans="1:6" ht="15">
      <c r="A1455" s="62"/>
      <c r="B1455" s="62"/>
      <c r="C1455" s="62"/>
      <c r="D1455" s="62"/>
      <c r="E1455" s="62"/>
      <c r="F1455" s="62"/>
    </row>
    <row r="1456" spans="1:6" ht="15">
      <c r="A1456" s="62"/>
      <c r="B1456" s="62"/>
      <c r="C1456" s="62"/>
      <c r="D1456" s="62"/>
      <c r="E1456" s="62"/>
      <c r="F1456" s="62"/>
    </row>
    <row r="1457" spans="1:6" ht="15">
      <c r="A1457" s="62"/>
      <c r="B1457" s="62"/>
      <c r="C1457" s="62"/>
      <c r="D1457" s="62"/>
      <c r="E1457" s="62"/>
      <c r="F1457" s="62"/>
    </row>
    <row r="1458" spans="1:6" ht="15">
      <c r="A1458" s="62"/>
      <c r="B1458" s="62"/>
      <c r="C1458" s="62"/>
      <c r="D1458" s="62"/>
      <c r="E1458" s="62"/>
      <c r="F1458" s="62"/>
    </row>
    <row r="1459" spans="1:6" ht="15">
      <c r="A1459" s="62"/>
      <c r="B1459" s="62"/>
      <c r="C1459" s="62"/>
      <c r="D1459" s="62"/>
      <c r="E1459" s="62"/>
      <c r="F1459" s="62"/>
    </row>
    <row r="1460" spans="1:6" ht="15">
      <c r="A1460" s="62"/>
      <c r="B1460" s="62"/>
      <c r="C1460" s="62"/>
      <c r="D1460" s="62"/>
      <c r="E1460" s="62"/>
      <c r="F1460" s="62"/>
    </row>
    <row r="1461" spans="1:6" ht="15">
      <c r="A1461" s="62"/>
      <c r="B1461" s="62"/>
      <c r="C1461" s="62"/>
      <c r="D1461" s="62"/>
      <c r="E1461" s="62"/>
      <c r="F1461" s="62"/>
    </row>
    <row r="1462" spans="1:6" ht="15">
      <c r="A1462" s="62"/>
      <c r="B1462" s="62"/>
      <c r="C1462" s="62"/>
      <c r="D1462" s="62"/>
      <c r="E1462" s="62"/>
      <c r="F1462" s="62"/>
    </row>
    <row r="1463" spans="1:6" ht="15">
      <c r="A1463" s="62"/>
      <c r="B1463" s="62"/>
      <c r="C1463" s="62"/>
      <c r="D1463" s="62"/>
      <c r="E1463" s="62"/>
      <c r="F1463" s="62"/>
    </row>
    <row r="1464" spans="1:6" ht="15">
      <c r="A1464" s="62"/>
      <c r="B1464" s="62"/>
      <c r="C1464" s="62"/>
      <c r="D1464" s="62"/>
      <c r="E1464" s="62"/>
      <c r="F1464" s="62"/>
    </row>
    <row r="1465" spans="1:6" ht="15">
      <c r="A1465" s="62"/>
      <c r="B1465" s="62"/>
      <c r="C1465" s="62"/>
      <c r="D1465" s="62"/>
      <c r="E1465" s="62"/>
      <c r="F1465" s="62"/>
    </row>
    <row r="1466" spans="1:6" ht="15">
      <c r="A1466" s="62"/>
      <c r="B1466" s="62"/>
      <c r="C1466" s="62"/>
      <c r="D1466" s="62"/>
      <c r="E1466" s="62"/>
      <c r="F1466" s="62"/>
    </row>
    <row r="1467" spans="1:6" ht="15">
      <c r="A1467" s="62"/>
      <c r="B1467" s="62"/>
      <c r="C1467" s="62"/>
      <c r="D1467" s="62"/>
      <c r="E1467" s="62"/>
      <c r="F1467" s="62"/>
    </row>
    <row r="1468" spans="1:6" ht="15">
      <c r="A1468" s="62"/>
      <c r="B1468" s="62"/>
      <c r="C1468" s="62"/>
      <c r="D1468" s="62"/>
      <c r="E1468" s="62"/>
      <c r="F1468" s="62"/>
    </row>
    <row r="1469" spans="1:6" ht="15">
      <c r="A1469" s="62"/>
      <c r="B1469" s="62"/>
      <c r="C1469" s="62"/>
      <c r="D1469" s="62"/>
      <c r="E1469" s="62"/>
      <c r="F1469" s="62"/>
    </row>
    <row r="1470" spans="1:6" ht="15">
      <c r="A1470" s="62"/>
      <c r="B1470" s="62"/>
      <c r="C1470" s="62"/>
      <c r="D1470" s="62"/>
      <c r="E1470" s="62"/>
      <c r="F1470" s="62"/>
    </row>
    <row r="1471" spans="1:6" ht="15">
      <c r="A1471" s="62"/>
      <c r="B1471" s="62"/>
      <c r="C1471" s="62"/>
      <c r="D1471" s="62"/>
      <c r="E1471" s="62"/>
      <c r="F1471" s="62"/>
    </row>
    <row r="1472" spans="1:6" ht="15">
      <c r="A1472" s="62"/>
      <c r="B1472" s="62"/>
      <c r="C1472" s="62"/>
      <c r="D1472" s="62"/>
      <c r="E1472" s="62"/>
      <c r="F1472" s="62"/>
    </row>
    <row r="1473" spans="1:6" ht="15">
      <c r="A1473" s="62"/>
      <c r="B1473" s="62"/>
      <c r="C1473" s="62"/>
      <c r="D1473" s="62"/>
      <c r="E1473" s="62"/>
      <c r="F1473" s="62"/>
    </row>
    <row r="1474" spans="1:6" ht="15">
      <c r="A1474" s="62"/>
      <c r="B1474" s="62"/>
      <c r="C1474" s="62"/>
      <c r="D1474" s="62"/>
      <c r="E1474" s="62"/>
      <c r="F1474" s="62"/>
    </row>
    <row r="1475" spans="1:6" ht="15">
      <c r="A1475" s="62"/>
      <c r="B1475" s="62"/>
      <c r="C1475" s="62"/>
      <c r="D1475" s="62"/>
      <c r="E1475" s="62"/>
      <c r="F1475" s="62"/>
    </row>
    <row r="1476" spans="1:6" ht="15">
      <c r="A1476" s="62"/>
      <c r="B1476" s="62"/>
      <c r="C1476" s="62"/>
      <c r="D1476" s="62"/>
      <c r="E1476" s="62"/>
      <c r="F1476" s="62"/>
    </row>
    <row r="1477" spans="1:6" ht="15">
      <c r="A1477" s="62"/>
      <c r="B1477" s="62"/>
      <c r="C1477" s="62"/>
      <c r="D1477" s="62"/>
      <c r="E1477" s="62"/>
      <c r="F1477" s="62"/>
    </row>
    <row r="1478" spans="1:6" ht="15">
      <c r="A1478" s="62"/>
      <c r="B1478" s="62"/>
      <c r="C1478" s="62"/>
      <c r="D1478" s="62"/>
      <c r="E1478" s="62"/>
      <c r="F1478" s="62"/>
    </row>
    <row r="1479" spans="1:6" ht="15">
      <c r="A1479" s="62"/>
      <c r="B1479" s="62"/>
      <c r="C1479" s="62"/>
      <c r="D1479" s="62"/>
      <c r="E1479" s="62"/>
      <c r="F1479" s="62"/>
    </row>
    <row r="1480" spans="1:6" ht="15">
      <c r="A1480" s="62"/>
      <c r="B1480" s="62"/>
      <c r="C1480" s="62"/>
      <c r="D1480" s="62"/>
      <c r="E1480" s="62"/>
      <c r="F1480" s="62"/>
    </row>
    <row r="1481" spans="1:6" ht="15">
      <c r="A1481" s="62"/>
      <c r="B1481" s="62"/>
      <c r="C1481" s="62"/>
      <c r="D1481" s="62"/>
      <c r="E1481" s="62"/>
      <c r="F1481" s="62"/>
    </row>
    <row r="1482" spans="1:6" ht="15">
      <c r="A1482" s="62"/>
      <c r="B1482" s="62"/>
      <c r="C1482" s="62"/>
      <c r="D1482" s="62"/>
      <c r="E1482" s="62"/>
      <c r="F1482" s="62"/>
    </row>
    <row r="1483" spans="1:6" ht="15">
      <c r="A1483" s="62"/>
      <c r="B1483" s="62"/>
      <c r="C1483" s="62"/>
      <c r="D1483" s="62"/>
      <c r="E1483" s="62"/>
      <c r="F1483" s="62"/>
    </row>
    <row r="1484" spans="1:6" ht="15">
      <c r="A1484" s="62"/>
      <c r="B1484" s="62"/>
      <c r="C1484" s="62"/>
      <c r="D1484" s="62"/>
      <c r="E1484" s="62"/>
      <c r="F1484" s="62"/>
    </row>
    <row r="1485" spans="1:6" ht="15">
      <c r="A1485" s="62"/>
      <c r="B1485" s="62"/>
      <c r="C1485" s="62"/>
      <c r="D1485" s="62"/>
      <c r="E1485" s="62"/>
      <c r="F1485" s="62"/>
    </row>
    <row r="1486" spans="1:6" ht="15">
      <c r="A1486" s="62"/>
      <c r="B1486" s="62"/>
      <c r="C1486" s="62"/>
      <c r="D1486" s="62"/>
      <c r="E1486" s="62"/>
      <c r="F1486" s="62"/>
    </row>
    <row r="1487" spans="1:6" ht="15">
      <c r="A1487" s="62"/>
      <c r="B1487" s="62"/>
      <c r="C1487" s="62"/>
      <c r="D1487" s="62"/>
      <c r="E1487" s="62"/>
      <c r="F1487" s="62"/>
    </row>
    <row r="1488" spans="1:6" ht="15">
      <c r="A1488" s="62"/>
      <c r="B1488" s="62"/>
      <c r="C1488" s="62"/>
      <c r="D1488" s="62"/>
      <c r="E1488" s="62"/>
      <c r="F1488" s="62"/>
    </row>
    <row r="1489" spans="1:6" ht="15">
      <c r="A1489" s="62"/>
      <c r="B1489" s="62"/>
      <c r="C1489" s="62"/>
      <c r="D1489" s="62"/>
      <c r="E1489" s="62"/>
      <c r="F1489" s="62"/>
    </row>
    <row r="1490" spans="1:6" ht="15">
      <c r="A1490" s="62"/>
      <c r="B1490" s="62"/>
      <c r="C1490" s="62"/>
      <c r="D1490" s="62"/>
      <c r="E1490" s="62"/>
      <c r="F1490" s="62"/>
    </row>
    <row r="1491" spans="1:6" ht="15">
      <c r="A1491" s="62"/>
      <c r="B1491" s="62"/>
      <c r="C1491" s="62"/>
      <c r="D1491" s="62"/>
      <c r="E1491" s="62"/>
      <c r="F1491" s="62"/>
    </row>
    <row r="1492" spans="1:6" ht="15">
      <c r="A1492" s="62"/>
      <c r="B1492" s="62"/>
      <c r="C1492" s="62"/>
      <c r="D1492" s="62"/>
      <c r="E1492" s="62"/>
      <c r="F1492" s="62"/>
    </row>
    <row r="1493" spans="1:6" ht="15">
      <c r="A1493" s="62"/>
      <c r="B1493" s="62"/>
      <c r="C1493" s="62"/>
      <c r="D1493" s="62"/>
      <c r="E1493" s="62"/>
      <c r="F1493" s="62"/>
    </row>
    <row r="1494" spans="1:6" ht="15">
      <c r="A1494" s="62"/>
      <c r="B1494" s="62"/>
      <c r="C1494" s="62"/>
      <c r="D1494" s="62"/>
      <c r="E1494" s="62"/>
      <c r="F1494" s="62"/>
    </row>
    <row r="1495" spans="1:6" ht="15">
      <c r="A1495" s="62"/>
      <c r="B1495" s="62"/>
      <c r="C1495" s="62"/>
      <c r="D1495" s="62"/>
      <c r="E1495" s="62"/>
      <c r="F1495" s="62"/>
    </row>
    <row r="1496" spans="1:6" ht="15">
      <c r="A1496" s="62"/>
      <c r="B1496" s="62"/>
      <c r="C1496" s="62"/>
      <c r="D1496" s="62"/>
      <c r="E1496" s="62"/>
      <c r="F1496" s="62"/>
    </row>
    <row r="1497" spans="1:6" ht="15">
      <c r="A1497" s="62"/>
      <c r="B1497" s="62"/>
      <c r="C1497" s="62"/>
      <c r="D1497" s="62"/>
      <c r="E1497" s="62"/>
      <c r="F1497" s="62"/>
    </row>
    <row r="1498" spans="1:6" ht="15">
      <c r="A1498" s="62"/>
      <c r="B1498" s="62"/>
      <c r="C1498" s="62"/>
      <c r="D1498" s="62"/>
      <c r="E1498" s="62"/>
      <c r="F1498" s="62"/>
    </row>
    <row r="1499" spans="1:6" ht="15">
      <c r="A1499" s="62"/>
      <c r="B1499" s="62"/>
      <c r="C1499" s="62"/>
      <c r="D1499" s="62"/>
      <c r="E1499" s="62"/>
      <c r="F1499" s="62"/>
    </row>
    <row r="1500" spans="1:6" ht="15">
      <c r="A1500" s="62"/>
      <c r="B1500" s="62"/>
      <c r="C1500" s="62"/>
      <c r="D1500" s="62"/>
      <c r="E1500" s="62"/>
      <c r="F1500" s="62"/>
    </row>
    <row r="1501" spans="1:6" ht="15">
      <c r="A1501" s="62"/>
      <c r="B1501" s="62"/>
      <c r="C1501" s="62"/>
      <c r="D1501" s="62"/>
      <c r="E1501" s="62"/>
      <c r="F1501" s="62"/>
    </row>
    <row r="1502" spans="1:6" ht="15">
      <c r="A1502" s="62"/>
      <c r="B1502" s="62"/>
      <c r="C1502" s="62"/>
      <c r="D1502" s="62"/>
      <c r="E1502" s="62"/>
      <c r="F1502" s="62"/>
    </row>
    <row r="1503" spans="1:6" ht="15">
      <c r="A1503" s="62"/>
      <c r="B1503" s="62"/>
      <c r="C1503" s="62"/>
      <c r="D1503" s="62"/>
      <c r="E1503" s="62"/>
      <c r="F1503" s="62"/>
    </row>
    <row r="1504" spans="1:6" ht="15">
      <c r="A1504" s="62"/>
      <c r="B1504" s="62"/>
      <c r="C1504" s="62"/>
      <c r="D1504" s="62"/>
      <c r="E1504" s="62"/>
      <c r="F1504" s="62"/>
    </row>
    <row r="1505" spans="1:6" ht="15">
      <c r="A1505" s="62"/>
      <c r="B1505" s="62"/>
      <c r="C1505" s="62"/>
      <c r="D1505" s="62"/>
      <c r="E1505" s="62"/>
      <c r="F1505" s="62"/>
    </row>
    <row r="1506" spans="1:6" ht="15">
      <c r="A1506" s="62"/>
      <c r="B1506" s="62"/>
      <c r="C1506" s="62"/>
      <c r="D1506" s="62"/>
      <c r="E1506" s="62"/>
      <c r="F1506" s="62"/>
    </row>
    <row r="1507" spans="1:6" ht="15">
      <c r="A1507" s="62"/>
      <c r="B1507" s="62"/>
      <c r="C1507" s="62"/>
      <c r="D1507" s="62"/>
      <c r="E1507" s="62"/>
      <c r="F1507" s="62"/>
    </row>
    <row r="1508" spans="1:6" ht="15">
      <c r="A1508" s="62"/>
      <c r="B1508" s="62"/>
      <c r="C1508" s="62"/>
      <c r="D1508" s="62"/>
      <c r="E1508" s="62"/>
      <c r="F1508" s="62"/>
    </row>
    <row r="1509" spans="1:6" ht="15">
      <c r="A1509" s="62"/>
      <c r="B1509" s="62"/>
      <c r="C1509" s="62"/>
      <c r="D1509" s="62"/>
      <c r="E1509" s="62"/>
      <c r="F1509" s="62"/>
    </row>
    <row r="1510" spans="1:6" ht="15">
      <c r="A1510" s="62"/>
      <c r="B1510" s="62"/>
      <c r="C1510" s="62"/>
      <c r="D1510" s="62"/>
      <c r="E1510" s="62"/>
      <c r="F1510" s="62"/>
    </row>
    <row r="1511" spans="1:6" ht="15">
      <c r="A1511" s="62"/>
      <c r="B1511" s="62"/>
      <c r="C1511" s="62"/>
      <c r="D1511" s="62"/>
      <c r="E1511" s="62"/>
      <c r="F1511" s="62"/>
    </row>
    <row r="1512" spans="1:6" ht="15">
      <c r="A1512" s="62"/>
      <c r="B1512" s="62"/>
      <c r="C1512" s="62"/>
      <c r="D1512" s="62"/>
      <c r="E1512" s="62"/>
      <c r="F1512" s="62"/>
    </row>
    <row r="1513" spans="1:6" ht="15">
      <c r="A1513" s="62"/>
      <c r="B1513" s="62"/>
      <c r="C1513" s="62"/>
      <c r="D1513" s="62"/>
      <c r="E1513" s="62"/>
      <c r="F1513" s="62"/>
    </row>
    <row r="1514" spans="1:6" ht="15">
      <c r="A1514" s="62"/>
      <c r="B1514" s="62"/>
      <c r="C1514" s="62"/>
      <c r="D1514" s="62"/>
      <c r="E1514" s="62"/>
      <c r="F1514" s="62"/>
    </row>
    <row r="1515" spans="1:6" ht="15">
      <c r="A1515" s="62"/>
      <c r="B1515" s="62"/>
      <c r="C1515" s="62"/>
      <c r="D1515" s="62"/>
      <c r="E1515" s="62"/>
      <c r="F1515" s="62"/>
    </row>
    <row r="1516" spans="1:6" ht="15">
      <c r="A1516" s="62"/>
      <c r="B1516" s="62"/>
      <c r="C1516" s="62"/>
      <c r="D1516" s="62"/>
      <c r="E1516" s="62"/>
      <c r="F1516" s="62"/>
    </row>
    <row r="1517" spans="1:6" ht="15">
      <c r="A1517" s="62"/>
      <c r="B1517" s="62"/>
      <c r="C1517" s="62"/>
      <c r="D1517" s="62"/>
      <c r="E1517" s="62"/>
      <c r="F1517" s="62"/>
    </row>
    <row r="1518" spans="1:6" ht="15">
      <c r="A1518" s="62"/>
      <c r="B1518" s="62"/>
      <c r="C1518" s="62"/>
      <c r="D1518" s="62"/>
      <c r="E1518" s="62"/>
      <c r="F1518" s="62"/>
    </row>
    <row r="1519" spans="1:6" ht="15">
      <c r="A1519" s="62"/>
      <c r="B1519" s="62"/>
      <c r="C1519" s="62"/>
      <c r="D1519" s="62"/>
      <c r="E1519" s="62"/>
      <c r="F1519" s="62"/>
    </row>
    <row r="1520" spans="1:6" ht="15">
      <c r="A1520" s="62"/>
      <c r="B1520" s="62"/>
      <c r="C1520" s="62"/>
      <c r="D1520" s="62"/>
      <c r="E1520" s="62"/>
      <c r="F1520" s="62"/>
    </row>
    <row r="1521" spans="1:6" ht="15">
      <c r="A1521" s="62"/>
      <c r="B1521" s="62"/>
      <c r="C1521" s="62"/>
      <c r="D1521" s="62"/>
      <c r="E1521" s="62"/>
      <c r="F1521" s="62"/>
    </row>
    <row r="1522" spans="1:6" ht="15">
      <c r="A1522" s="62"/>
      <c r="B1522" s="62"/>
      <c r="C1522" s="62"/>
      <c r="D1522" s="62"/>
      <c r="E1522" s="62"/>
      <c r="F1522" s="62"/>
    </row>
    <row r="1523" spans="1:6" ht="15">
      <c r="A1523" s="62"/>
      <c r="B1523" s="62"/>
      <c r="C1523" s="62"/>
      <c r="D1523" s="62"/>
      <c r="E1523" s="62"/>
      <c r="F1523" s="62"/>
    </row>
    <row r="1524" spans="1:6" ht="15">
      <c r="A1524" s="62"/>
      <c r="B1524" s="62"/>
      <c r="C1524" s="62"/>
      <c r="D1524" s="62"/>
      <c r="E1524" s="62"/>
      <c r="F1524" s="62"/>
    </row>
    <row r="1525" spans="1:6" ht="15">
      <c r="A1525" s="62"/>
      <c r="B1525" s="62"/>
      <c r="C1525" s="62"/>
      <c r="D1525" s="62"/>
      <c r="E1525" s="62"/>
      <c r="F1525" s="62"/>
    </row>
    <row r="1526" spans="1:6" ht="15">
      <c r="A1526" s="62"/>
      <c r="B1526" s="62"/>
      <c r="C1526" s="62"/>
      <c r="D1526" s="62"/>
      <c r="E1526" s="62"/>
      <c r="F1526" s="62"/>
    </row>
    <row r="1527" spans="1:6" ht="15">
      <c r="A1527" s="62"/>
      <c r="B1527" s="62"/>
      <c r="C1527" s="62"/>
      <c r="D1527" s="62"/>
      <c r="E1527" s="62"/>
      <c r="F1527" s="62"/>
    </row>
  </sheetData>
  <sheetProtection/>
  <printOptions/>
  <pageMargins left="0.75" right="0.75" top="0.79" bottom="0.68"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D1">
      <selection activeCell="E23" sqref="E23"/>
    </sheetView>
  </sheetViews>
  <sheetFormatPr defaultColWidth="8.88671875" defaultRowHeight="15"/>
  <cols>
    <col min="1" max="1" width="2.77734375" style="0" customWidth="1"/>
    <col min="2" max="2" width="4.77734375" style="0" customWidth="1"/>
    <col min="3" max="3" width="12.99609375" style="0" customWidth="1"/>
    <col min="4" max="4" width="17.6640625" style="0" customWidth="1"/>
    <col min="5" max="5" width="17.77734375" style="0" customWidth="1"/>
    <col min="6" max="6" width="18.10546875" style="0" customWidth="1"/>
    <col min="7" max="7" width="17.88671875" style="0" customWidth="1"/>
    <col min="8" max="8" width="19.10546875" style="0" customWidth="1"/>
    <col min="9" max="9" width="18.3359375" style="0" customWidth="1"/>
    <col min="10" max="10" width="2.77734375" style="0" customWidth="1"/>
    <col min="11" max="11" width="10.99609375" style="0" bestFit="1" customWidth="1"/>
  </cols>
  <sheetData>
    <row r="1" spans="1:10" ht="15">
      <c r="A1" s="212"/>
      <c r="B1" s="212"/>
      <c r="C1" s="212"/>
      <c r="D1" s="212"/>
      <c r="E1" s="212"/>
      <c r="F1" s="212"/>
      <c r="G1" s="212"/>
      <c r="H1" s="212"/>
      <c r="I1" s="212"/>
      <c r="J1" s="212"/>
    </row>
    <row r="2" spans="1:10" ht="19.5">
      <c r="A2" s="212"/>
      <c r="B2" s="616" t="s">
        <v>242</v>
      </c>
      <c r="C2" s="616"/>
      <c r="D2" s="616"/>
      <c r="E2" s="616"/>
      <c r="F2" s="616"/>
      <c r="G2" s="616"/>
      <c r="H2" s="616"/>
      <c r="I2" s="616"/>
      <c r="J2" s="212"/>
    </row>
    <row r="3" spans="1:10" ht="15.75">
      <c r="A3" s="212"/>
      <c r="B3" s="602" t="s">
        <v>243</v>
      </c>
      <c r="C3" s="603"/>
      <c r="D3" s="603"/>
      <c r="E3" s="603"/>
      <c r="F3" s="603"/>
      <c r="G3" s="603"/>
      <c r="H3" s="603"/>
      <c r="I3" s="604"/>
      <c r="J3" s="212"/>
    </row>
    <row r="4" spans="1:10" ht="15">
      <c r="A4" s="212"/>
      <c r="B4" s="617" t="s">
        <v>244</v>
      </c>
      <c r="C4" s="618"/>
      <c r="D4" s="619" t="s">
        <v>245</v>
      </c>
      <c r="E4" s="621" t="s">
        <v>246</v>
      </c>
      <c r="F4" s="622"/>
      <c r="G4" s="621" t="s">
        <v>247</v>
      </c>
      <c r="H4" s="623"/>
      <c r="I4" s="622"/>
      <c r="J4" s="212"/>
    </row>
    <row r="5" spans="1:10" ht="30">
      <c r="A5" s="212"/>
      <c r="B5" s="617"/>
      <c r="C5" s="618"/>
      <c r="D5" s="620"/>
      <c r="E5" s="213" t="s">
        <v>248</v>
      </c>
      <c r="F5" s="213" t="s">
        <v>249</v>
      </c>
      <c r="G5" s="213" t="s">
        <v>250</v>
      </c>
      <c r="H5" s="213" t="s">
        <v>251</v>
      </c>
      <c r="I5" s="213" t="s">
        <v>252</v>
      </c>
      <c r="J5" s="212"/>
    </row>
    <row r="6" spans="1:10" ht="18">
      <c r="A6" s="212"/>
      <c r="B6" s="214" t="s">
        <v>143</v>
      </c>
      <c r="C6" s="215"/>
      <c r="D6" s="216"/>
      <c r="E6" s="217" t="s">
        <v>1</v>
      </c>
      <c r="F6" s="217" t="s">
        <v>1</v>
      </c>
      <c r="G6" s="217" t="e">
        <f>+#REF!</f>
        <v>#REF!</v>
      </c>
      <c r="H6" s="217" t="s">
        <v>1</v>
      </c>
      <c r="I6" s="218" t="e">
        <f>SUM(E6:H6)</f>
        <v>#REF!</v>
      </c>
      <c r="J6" s="212"/>
    </row>
    <row r="7" spans="1:10" ht="18">
      <c r="A7" s="212"/>
      <c r="B7" s="214" t="s">
        <v>144</v>
      </c>
      <c r="C7" s="219"/>
      <c r="D7" s="216"/>
      <c r="E7" s="217"/>
      <c r="F7" s="217"/>
      <c r="G7" s="217"/>
      <c r="H7" s="217"/>
      <c r="I7" s="218"/>
      <c r="J7" s="212"/>
    </row>
    <row r="8" spans="1:10" ht="18">
      <c r="A8" s="212"/>
      <c r="B8" s="214" t="s">
        <v>145</v>
      </c>
      <c r="C8" s="219"/>
      <c r="D8" s="216"/>
      <c r="E8" s="217"/>
      <c r="F8" s="217"/>
      <c r="G8" s="217"/>
      <c r="H8" s="217"/>
      <c r="I8" s="218"/>
      <c r="J8" s="212"/>
    </row>
    <row r="9" spans="1:10" ht="18">
      <c r="A9" s="212"/>
      <c r="B9" s="214" t="s">
        <v>146</v>
      </c>
      <c r="C9" s="219"/>
      <c r="D9" s="216"/>
      <c r="E9" s="217"/>
      <c r="F9" s="217"/>
      <c r="G9" s="217"/>
      <c r="H9" s="217"/>
      <c r="I9" s="218"/>
      <c r="J9" s="212"/>
    </row>
    <row r="10" spans="1:10" ht="18">
      <c r="A10" s="212"/>
      <c r="B10" s="214" t="s">
        <v>166</v>
      </c>
      <c r="C10" s="220" t="s">
        <v>253</v>
      </c>
      <c r="D10" s="216"/>
      <c r="E10" s="218">
        <f>SUM(E6:E9)</f>
        <v>0</v>
      </c>
      <c r="F10" s="218">
        <f>SUM(F6:F9)</f>
        <v>0</v>
      </c>
      <c r="G10" s="218" t="e">
        <f>SUM(G6:G9)</f>
        <v>#REF!</v>
      </c>
      <c r="H10" s="218">
        <f>SUM(H6:H9)</f>
        <v>0</v>
      </c>
      <c r="I10" s="218" t="e">
        <f>SUM(I6:I9)</f>
        <v>#REF!</v>
      </c>
      <c r="J10" s="212"/>
    </row>
    <row r="11" spans="1:10" ht="15.75">
      <c r="A11" s="212"/>
      <c r="B11" s="602" t="s">
        <v>254</v>
      </c>
      <c r="C11" s="603"/>
      <c r="D11" s="603"/>
      <c r="E11" s="603"/>
      <c r="F11" s="603"/>
      <c r="G11" s="603"/>
      <c r="H11" s="603"/>
      <c r="I11" s="604"/>
      <c r="J11" s="212"/>
    </row>
    <row r="12" spans="1:10" ht="15.75">
      <c r="A12" s="212"/>
      <c r="B12" s="605" t="s">
        <v>255</v>
      </c>
      <c r="C12" s="606"/>
      <c r="D12" s="607"/>
      <c r="E12" s="611" t="s">
        <v>256</v>
      </c>
      <c r="F12" s="612"/>
      <c r="G12" s="612"/>
      <c r="H12" s="613"/>
      <c r="I12" s="614" t="s">
        <v>257</v>
      </c>
      <c r="J12" s="212"/>
    </row>
    <row r="13" spans="1:10" ht="15.75">
      <c r="A13" s="212"/>
      <c r="B13" s="608"/>
      <c r="C13" s="609"/>
      <c r="D13" s="610"/>
      <c r="E13" s="221" t="s">
        <v>258</v>
      </c>
      <c r="F13" s="222" t="s">
        <v>259</v>
      </c>
      <c r="G13" s="222" t="s">
        <v>260</v>
      </c>
      <c r="H13" s="223" t="s">
        <v>261</v>
      </c>
      <c r="I13" s="615"/>
      <c r="J13" s="212"/>
    </row>
    <row r="14" spans="1:10" ht="18">
      <c r="A14" s="212"/>
      <c r="B14" s="624" t="s">
        <v>262</v>
      </c>
      <c r="C14" s="625"/>
      <c r="D14" s="626"/>
      <c r="E14" s="217" t="e">
        <f>+#REF!</f>
        <v>#REF!</v>
      </c>
      <c r="F14" s="217"/>
      <c r="G14" s="217"/>
      <c r="H14" s="217"/>
      <c r="I14" s="218" t="e">
        <f>SUM(E14:H14)</f>
        <v>#REF!</v>
      </c>
      <c r="J14" s="212"/>
    </row>
    <row r="15" spans="1:10" ht="18">
      <c r="A15" s="212"/>
      <c r="B15" s="624" t="s">
        <v>263</v>
      </c>
      <c r="C15" s="625"/>
      <c r="D15" s="626"/>
      <c r="E15" s="217" t="e">
        <f>+#REF!</f>
        <v>#REF!</v>
      </c>
      <c r="F15" s="217"/>
      <c r="G15" s="217"/>
      <c r="H15" s="217"/>
      <c r="I15" s="218" t="e">
        <f aca="true" t="shared" si="0" ref="I15:I21">SUM(E15:H15)</f>
        <v>#REF!</v>
      </c>
      <c r="J15" s="212"/>
    </row>
    <row r="16" spans="1:10" ht="18">
      <c r="A16" s="212"/>
      <c r="B16" s="624" t="s">
        <v>264</v>
      </c>
      <c r="C16" s="625"/>
      <c r="D16" s="626"/>
      <c r="E16" s="217" t="e">
        <f>+#REF!</f>
        <v>#REF!</v>
      </c>
      <c r="F16" s="217"/>
      <c r="G16" s="217"/>
      <c r="H16" s="217"/>
      <c r="I16" s="218" t="e">
        <f t="shared" si="0"/>
        <v>#REF!</v>
      </c>
      <c r="J16" s="212"/>
    </row>
    <row r="17" spans="1:10" ht="18">
      <c r="A17" s="212"/>
      <c r="B17" s="624" t="s">
        <v>265</v>
      </c>
      <c r="C17" s="625"/>
      <c r="D17" s="626"/>
      <c r="E17" s="217" t="e">
        <f>+#REF!</f>
        <v>#REF!</v>
      </c>
      <c r="F17" s="217"/>
      <c r="G17" s="217"/>
      <c r="H17" s="217"/>
      <c r="I17" s="218" t="e">
        <f t="shared" si="0"/>
        <v>#REF!</v>
      </c>
      <c r="J17" s="212"/>
    </row>
    <row r="18" spans="1:10" ht="18">
      <c r="A18" s="212"/>
      <c r="B18" s="624" t="s">
        <v>266</v>
      </c>
      <c r="C18" s="625"/>
      <c r="D18" s="626"/>
      <c r="E18" s="217" t="e">
        <f>+#REF!</f>
        <v>#REF!</v>
      </c>
      <c r="F18" s="217"/>
      <c r="G18" s="217"/>
      <c r="H18" s="217"/>
      <c r="I18" s="218" t="e">
        <f t="shared" si="0"/>
        <v>#REF!</v>
      </c>
      <c r="J18" s="212"/>
    </row>
    <row r="19" spans="1:10" ht="18">
      <c r="A19" s="212"/>
      <c r="B19" s="624" t="s">
        <v>267</v>
      </c>
      <c r="C19" s="625"/>
      <c r="D19" s="626"/>
      <c r="E19" s="217" t="e">
        <f>+#REF!+#REF!</f>
        <v>#REF!</v>
      </c>
      <c r="F19" s="217"/>
      <c r="G19" s="217"/>
      <c r="H19" s="217"/>
      <c r="I19" s="218" t="e">
        <f t="shared" si="0"/>
        <v>#REF!</v>
      </c>
      <c r="J19" s="212"/>
    </row>
    <row r="20" spans="1:10" ht="18">
      <c r="A20" s="212"/>
      <c r="B20" s="624" t="s">
        <v>268</v>
      </c>
      <c r="C20" s="625"/>
      <c r="D20" s="626"/>
      <c r="E20" s="217">
        <v>0</v>
      </c>
      <c r="F20" s="217"/>
      <c r="G20" s="217"/>
      <c r="H20" s="217"/>
      <c r="I20" s="218">
        <f t="shared" si="0"/>
        <v>0</v>
      </c>
      <c r="J20" s="212"/>
    </row>
    <row r="21" spans="1:10" ht="18">
      <c r="A21" s="212"/>
      <c r="B21" s="624" t="s">
        <v>269</v>
      </c>
      <c r="C21" s="625"/>
      <c r="D21" s="626"/>
      <c r="E21" s="217" t="e">
        <f>+#REF!+#REF!</f>
        <v>#REF!</v>
      </c>
      <c r="F21" s="217"/>
      <c r="G21" s="217"/>
      <c r="H21" s="217"/>
      <c r="I21" s="218" t="e">
        <f t="shared" si="0"/>
        <v>#REF!</v>
      </c>
      <c r="J21" s="212"/>
    </row>
    <row r="22" spans="1:10" ht="18">
      <c r="A22" s="212"/>
      <c r="B22" s="624" t="s">
        <v>270</v>
      </c>
      <c r="C22" s="625"/>
      <c r="D22" s="626"/>
      <c r="E22" s="218" t="e">
        <f>SUM(E14:E21)</f>
        <v>#REF!</v>
      </c>
      <c r="F22" s="218">
        <f>SUM(F14:F21)</f>
        <v>0</v>
      </c>
      <c r="G22" s="218">
        <f>SUM(G14:G21)</f>
        <v>0</v>
      </c>
      <c r="H22" s="218">
        <f>SUM(H14:H21)</f>
        <v>0</v>
      </c>
      <c r="I22" s="218" t="e">
        <f>SUM(I14:I21)</f>
        <v>#REF!</v>
      </c>
      <c r="J22" s="212"/>
    </row>
    <row r="23" spans="1:10" ht="18">
      <c r="A23" s="212"/>
      <c r="B23" s="624" t="s">
        <v>271</v>
      </c>
      <c r="C23" s="625"/>
      <c r="D23" s="626"/>
      <c r="E23" s="217" t="e">
        <f>#REF!</f>
        <v>#REF!</v>
      </c>
      <c r="F23" s="217"/>
      <c r="G23" s="217"/>
      <c r="H23" s="217"/>
      <c r="I23" s="224" t="e">
        <f>SUM(E23:H23)</f>
        <v>#REF!</v>
      </c>
      <c r="J23" s="212"/>
    </row>
    <row r="24" spans="1:10" ht="18">
      <c r="A24" s="212"/>
      <c r="B24" s="624" t="s">
        <v>272</v>
      </c>
      <c r="C24" s="625"/>
      <c r="D24" s="626"/>
      <c r="E24" s="218" t="e">
        <f>SUM(E22:E23)</f>
        <v>#REF!</v>
      </c>
      <c r="F24" s="218">
        <f>SUM(F22:F23)</f>
        <v>0</v>
      </c>
      <c r="G24" s="218">
        <f>SUM(G22:G23)</f>
        <v>0</v>
      </c>
      <c r="H24" s="218">
        <f>SUM(H22:H23)</f>
        <v>0</v>
      </c>
      <c r="I24" s="218" t="e">
        <f>SUM(I22:I23)</f>
        <v>#REF!</v>
      </c>
      <c r="J24" s="212"/>
    </row>
    <row r="25" spans="1:10" ht="15">
      <c r="A25" s="212"/>
      <c r="B25" s="631"/>
      <c r="C25" s="632"/>
      <c r="D25" s="632"/>
      <c r="E25" s="225"/>
      <c r="F25" s="225"/>
      <c r="G25" s="225"/>
      <c r="H25" s="225"/>
      <c r="I25" s="226"/>
      <c r="J25" s="212"/>
    </row>
    <row r="26" spans="1:10" ht="18">
      <c r="A26" s="212"/>
      <c r="B26" s="214" t="s">
        <v>168</v>
      </c>
      <c r="C26" s="662" t="s">
        <v>273</v>
      </c>
      <c r="D26" s="663"/>
      <c r="E26" s="217"/>
      <c r="F26" s="217"/>
      <c r="G26" s="217"/>
      <c r="H26" s="217"/>
      <c r="I26" s="218">
        <f>SUM(E26:H26)</f>
        <v>0</v>
      </c>
      <c r="J26" s="212"/>
    </row>
    <row r="27" spans="1:10" ht="15.75">
      <c r="A27" s="212"/>
      <c r="B27" s="66"/>
      <c r="C27" s="31"/>
      <c r="D27" s="31"/>
      <c r="E27" s="627" t="s">
        <v>274</v>
      </c>
      <c r="F27" s="627"/>
      <c r="G27" s="627"/>
      <c r="H27" s="31"/>
      <c r="I27" s="227" t="s">
        <v>275</v>
      </c>
      <c r="J27" s="212"/>
    </row>
    <row r="28" spans="1:10" ht="15">
      <c r="A28" s="212"/>
      <c r="B28" s="228" t="s">
        <v>276</v>
      </c>
      <c r="C28" s="31"/>
      <c r="D28" s="31"/>
      <c r="E28" s="31"/>
      <c r="F28" s="31"/>
      <c r="G28" s="31"/>
      <c r="H28" s="31"/>
      <c r="I28" s="229" t="s">
        <v>277</v>
      </c>
      <c r="J28" s="212"/>
    </row>
    <row r="29" spans="1:10" ht="15">
      <c r="A29" s="212"/>
      <c r="B29" s="212"/>
      <c r="C29" s="212"/>
      <c r="D29" s="212"/>
      <c r="E29" s="212"/>
      <c r="F29" s="212"/>
      <c r="G29" s="212"/>
      <c r="H29" s="212"/>
      <c r="I29" s="212"/>
      <c r="J29" s="212"/>
    </row>
    <row r="30" spans="1:10" ht="15">
      <c r="A30" s="212"/>
      <c r="B30" s="212"/>
      <c r="C30" s="212"/>
      <c r="D30" s="212"/>
      <c r="E30" s="212"/>
      <c r="F30" s="212"/>
      <c r="G30" s="212"/>
      <c r="H30" s="212"/>
      <c r="I30" s="212"/>
      <c r="J30" s="212"/>
    </row>
    <row r="32" spans="1:10" ht="15">
      <c r="A32" s="212"/>
      <c r="B32" s="212"/>
      <c r="C32" s="212"/>
      <c r="D32" s="212"/>
      <c r="E32" s="212"/>
      <c r="F32" s="212"/>
      <c r="G32" s="212"/>
      <c r="H32" s="212"/>
      <c r="I32" s="212"/>
      <c r="J32" s="212"/>
    </row>
    <row r="33" spans="1:10" ht="19.5">
      <c r="A33" s="212"/>
      <c r="B33" s="616"/>
      <c r="C33" s="616"/>
      <c r="D33" s="616"/>
      <c r="E33" s="616"/>
      <c r="F33" s="616"/>
      <c r="G33" s="616"/>
      <c r="H33" s="616"/>
      <c r="I33" s="616"/>
      <c r="J33" s="212"/>
    </row>
    <row r="34" spans="1:10" ht="15.75">
      <c r="A34" s="212"/>
      <c r="B34" s="602" t="s">
        <v>278</v>
      </c>
      <c r="C34" s="603"/>
      <c r="D34" s="603"/>
      <c r="E34" s="603"/>
      <c r="F34" s="603"/>
      <c r="G34" s="603"/>
      <c r="H34" s="603"/>
      <c r="I34" s="604"/>
      <c r="J34" s="212"/>
    </row>
    <row r="35" spans="1:10" ht="15">
      <c r="A35" s="212"/>
      <c r="B35" s="628" t="s">
        <v>279</v>
      </c>
      <c r="C35" s="629"/>
      <c r="D35" s="629"/>
      <c r="E35" s="630"/>
      <c r="F35" s="230" t="s">
        <v>280</v>
      </c>
      <c r="G35" s="231" t="s">
        <v>281</v>
      </c>
      <c r="H35" s="231" t="s">
        <v>282</v>
      </c>
      <c r="I35" s="231" t="s">
        <v>283</v>
      </c>
      <c r="J35" s="212"/>
    </row>
    <row r="36" spans="1:10" ht="18">
      <c r="A36" s="212"/>
      <c r="B36" s="232" t="s">
        <v>169</v>
      </c>
      <c r="C36" s="640">
        <f>+C6</f>
        <v>0</v>
      </c>
      <c r="D36" s="640"/>
      <c r="E36" s="641"/>
      <c r="F36" s="217">
        <v>0</v>
      </c>
      <c r="G36" s="217">
        <v>0</v>
      </c>
      <c r="H36" s="217">
        <v>0</v>
      </c>
      <c r="I36" s="218">
        <f>SUM(F36:H36)</f>
        <v>0</v>
      </c>
      <c r="J36" s="212"/>
    </row>
    <row r="37" spans="1:10" ht="18">
      <c r="A37" s="212"/>
      <c r="B37" s="233" t="s">
        <v>284</v>
      </c>
      <c r="C37" s="642"/>
      <c r="D37" s="642"/>
      <c r="E37" s="643"/>
      <c r="F37" s="217" t="s">
        <v>1</v>
      </c>
      <c r="G37" s="217" t="s">
        <v>1</v>
      </c>
      <c r="H37" s="217" t="s">
        <v>1</v>
      </c>
      <c r="I37" s="218">
        <f>SUM(F37:H37)</f>
        <v>0</v>
      </c>
      <c r="J37" s="212"/>
    </row>
    <row r="38" spans="1:10" ht="18">
      <c r="A38" s="212"/>
      <c r="B38" s="233" t="s">
        <v>147</v>
      </c>
      <c r="C38" s="633"/>
      <c r="D38" s="633"/>
      <c r="E38" s="634"/>
      <c r="F38" s="217"/>
      <c r="G38" s="217"/>
      <c r="H38" s="217"/>
      <c r="I38" s="218">
        <f>SUM(F38:H38)</f>
        <v>0</v>
      </c>
      <c r="J38" s="212"/>
    </row>
    <row r="39" spans="1:10" ht="18">
      <c r="A39" s="212"/>
      <c r="B39" s="233" t="s">
        <v>285</v>
      </c>
      <c r="C39" s="633"/>
      <c r="D39" s="633"/>
      <c r="E39" s="634"/>
      <c r="F39" s="217"/>
      <c r="G39" s="217"/>
      <c r="H39" s="217"/>
      <c r="I39" s="218">
        <f>SUM(F39:H39)</f>
        <v>0</v>
      </c>
      <c r="J39" s="212"/>
    </row>
    <row r="40" spans="1:10" ht="18">
      <c r="A40" s="212"/>
      <c r="B40" s="214" t="s">
        <v>286</v>
      </c>
      <c r="C40" s="633" t="s">
        <v>287</v>
      </c>
      <c r="D40" s="633"/>
      <c r="E40" s="634"/>
      <c r="F40" s="218">
        <f>SUM(F36:F39)</f>
        <v>0</v>
      </c>
      <c r="G40" s="218">
        <f>SUM(G36:G39)</f>
        <v>0</v>
      </c>
      <c r="H40" s="218">
        <f>SUM(H36:H39)</f>
        <v>0</v>
      </c>
      <c r="I40" s="218">
        <f>SUM(I36:I39)</f>
        <v>0</v>
      </c>
      <c r="J40" s="212"/>
    </row>
    <row r="41" spans="1:10" ht="15.75">
      <c r="A41" s="212"/>
      <c r="B41" s="635" t="s">
        <v>288</v>
      </c>
      <c r="C41" s="636"/>
      <c r="D41" s="636"/>
      <c r="E41" s="636"/>
      <c r="F41" s="636"/>
      <c r="G41" s="636"/>
      <c r="H41" s="636"/>
      <c r="I41" s="637"/>
      <c r="J41" s="212"/>
    </row>
    <row r="42" spans="1:10" ht="15">
      <c r="A42" s="212"/>
      <c r="B42" s="638" t="s">
        <v>289</v>
      </c>
      <c r="C42" s="606" t="s">
        <v>290</v>
      </c>
      <c r="D42" s="607"/>
      <c r="E42" s="234" t="s">
        <v>291</v>
      </c>
      <c r="F42" s="234" t="s">
        <v>292</v>
      </c>
      <c r="G42" s="234" t="s">
        <v>293</v>
      </c>
      <c r="H42" s="234" t="s">
        <v>294</v>
      </c>
      <c r="I42" s="234" t="s">
        <v>295</v>
      </c>
      <c r="J42" s="212"/>
    </row>
    <row r="43" spans="1:10" ht="18">
      <c r="A43" s="212"/>
      <c r="B43" s="639"/>
      <c r="C43" s="609"/>
      <c r="D43" s="610"/>
      <c r="E43" s="243" t="e">
        <f>SUM(F43:I43)</f>
        <v>#REF!</v>
      </c>
      <c r="F43" s="217" t="e">
        <f>ROUND(+E24*0.25,0)</f>
        <v>#REF!</v>
      </c>
      <c r="G43" s="217" t="e">
        <f>+F43</f>
        <v>#REF!</v>
      </c>
      <c r="H43" s="217" t="e">
        <f>+F43</f>
        <v>#REF!</v>
      </c>
      <c r="I43" s="243" t="e">
        <f>+F43+1</f>
        <v>#REF!</v>
      </c>
      <c r="J43" s="212"/>
    </row>
    <row r="44" spans="1:10" ht="18">
      <c r="A44" s="212"/>
      <c r="B44" s="233" t="s">
        <v>296</v>
      </c>
      <c r="C44" s="644" t="s">
        <v>297</v>
      </c>
      <c r="D44" s="645"/>
      <c r="E44" s="217"/>
      <c r="F44" s="217"/>
      <c r="G44" s="217"/>
      <c r="H44" s="217"/>
      <c r="I44" s="217"/>
      <c r="J44" s="212"/>
    </row>
    <row r="45" spans="1:10" ht="18">
      <c r="A45" s="212"/>
      <c r="B45" s="233" t="s">
        <v>298</v>
      </c>
      <c r="C45" s="644" t="s">
        <v>299</v>
      </c>
      <c r="D45" s="645"/>
      <c r="E45" s="224" t="e">
        <f>SUM(E43:E44)</f>
        <v>#REF!</v>
      </c>
      <c r="F45" s="224" t="e">
        <f>SUM(F43:F44)</f>
        <v>#REF!</v>
      </c>
      <c r="G45" s="224" t="e">
        <f>SUM(G43:G44)</f>
        <v>#REF!</v>
      </c>
      <c r="H45" s="224" t="e">
        <f>SUM(H43:H44)</f>
        <v>#REF!</v>
      </c>
      <c r="I45" s="224" t="e">
        <f>SUM(I43:I44)</f>
        <v>#REF!</v>
      </c>
      <c r="J45" s="212"/>
    </row>
    <row r="46" spans="1:10" ht="15.75">
      <c r="A46" s="212"/>
      <c r="B46" s="646" t="s">
        <v>300</v>
      </c>
      <c r="C46" s="647"/>
      <c r="D46" s="647"/>
      <c r="E46" s="647"/>
      <c r="F46" s="647"/>
      <c r="G46" s="647"/>
      <c r="H46" s="647"/>
      <c r="I46" s="648"/>
      <c r="J46" s="212"/>
    </row>
    <row r="47" spans="1:10" ht="15">
      <c r="A47" s="212"/>
      <c r="B47" s="649" t="s">
        <v>279</v>
      </c>
      <c r="C47" s="650"/>
      <c r="D47" s="650"/>
      <c r="E47" s="651"/>
      <c r="F47" s="655" t="s">
        <v>301</v>
      </c>
      <c r="G47" s="656"/>
      <c r="H47" s="656"/>
      <c r="I47" s="657"/>
      <c r="J47" s="212"/>
    </row>
    <row r="48" spans="1:10" ht="15">
      <c r="A48" s="212"/>
      <c r="B48" s="652"/>
      <c r="C48" s="653"/>
      <c r="D48" s="653"/>
      <c r="E48" s="654"/>
      <c r="F48" s="235" t="s">
        <v>302</v>
      </c>
      <c r="G48" s="236" t="s">
        <v>303</v>
      </c>
      <c r="H48" s="235" t="s">
        <v>304</v>
      </c>
      <c r="I48" s="235" t="s">
        <v>305</v>
      </c>
      <c r="J48" s="212"/>
    </row>
    <row r="49" spans="1:10" ht="18">
      <c r="A49" s="212"/>
      <c r="B49" s="237" t="s">
        <v>306</v>
      </c>
      <c r="C49" s="640">
        <f>+C6</f>
        <v>0</v>
      </c>
      <c r="D49" s="640"/>
      <c r="E49" s="641"/>
      <c r="F49" s="217" t="e">
        <f>+#REF!</f>
        <v>#REF!</v>
      </c>
      <c r="G49" s="217" t="e">
        <f>+#REF!</f>
        <v>#REF!</v>
      </c>
      <c r="H49" s="217" t="e">
        <f>+#REF!</f>
        <v>#REF!</v>
      </c>
      <c r="I49" s="217" t="e">
        <f>+#REF!</f>
        <v>#REF!</v>
      </c>
      <c r="J49" s="212"/>
    </row>
    <row r="50" spans="1:10" ht="18">
      <c r="A50" s="212"/>
      <c r="B50" s="237" t="s">
        <v>307</v>
      </c>
      <c r="C50" s="640"/>
      <c r="D50" s="640"/>
      <c r="E50" s="641"/>
      <c r="F50" s="217"/>
      <c r="G50" s="217"/>
      <c r="H50" s="217"/>
      <c r="I50" s="217"/>
      <c r="J50" s="212"/>
    </row>
    <row r="51" spans="1:10" ht="18">
      <c r="A51" s="212"/>
      <c r="B51" s="233" t="s">
        <v>308</v>
      </c>
      <c r="C51" s="642"/>
      <c r="D51" s="642"/>
      <c r="E51" s="643"/>
      <c r="F51" s="217"/>
      <c r="G51" s="217"/>
      <c r="H51" s="217"/>
      <c r="I51" s="217"/>
      <c r="J51" s="212"/>
    </row>
    <row r="52" spans="1:11" ht="18">
      <c r="A52" s="212"/>
      <c r="B52" s="233" t="s">
        <v>309</v>
      </c>
      <c r="C52" s="633"/>
      <c r="D52" s="633"/>
      <c r="E52" s="634"/>
      <c r="F52" s="217"/>
      <c r="G52" s="217"/>
      <c r="H52" s="217"/>
      <c r="I52" s="217"/>
      <c r="J52" s="212"/>
      <c r="K52" t="s">
        <v>81</v>
      </c>
    </row>
    <row r="53" spans="1:11" ht="18">
      <c r="A53" s="212"/>
      <c r="B53" s="233" t="s">
        <v>310</v>
      </c>
      <c r="C53" s="664" t="s">
        <v>311</v>
      </c>
      <c r="D53" s="664"/>
      <c r="E53" s="665"/>
      <c r="F53" s="224" t="e">
        <f>SUM(F49:F52)</f>
        <v>#REF!</v>
      </c>
      <c r="G53" s="224" t="e">
        <f>SUM(G49:G52)</f>
        <v>#REF!</v>
      </c>
      <c r="H53" s="224" t="e">
        <f>SUM(H49:H52)</f>
        <v>#REF!</v>
      </c>
      <c r="I53" s="224" t="e">
        <f>SUM(I49:I52)</f>
        <v>#REF!</v>
      </c>
      <c r="J53" s="212"/>
      <c r="K53" s="301" t="e">
        <f>SUM(F53:J53)+E45</f>
        <v>#REF!</v>
      </c>
    </row>
    <row r="54" spans="1:11" ht="15.75">
      <c r="A54" s="212"/>
      <c r="B54" s="635" t="s">
        <v>312</v>
      </c>
      <c r="C54" s="666"/>
      <c r="D54" s="666"/>
      <c r="E54" s="666"/>
      <c r="F54" s="666"/>
      <c r="G54" s="666"/>
      <c r="H54" s="666"/>
      <c r="I54" s="667"/>
      <c r="J54" s="212"/>
      <c r="K54" s="301" t="e">
        <f>+#REF!</f>
        <v>#REF!</v>
      </c>
    </row>
    <row r="55" spans="1:10" ht="18">
      <c r="A55" s="212"/>
      <c r="B55" s="238"/>
      <c r="C55" s="239"/>
      <c r="D55" s="668"/>
      <c r="E55" s="668"/>
      <c r="F55" s="240"/>
      <c r="G55" s="240"/>
      <c r="H55" s="669"/>
      <c r="I55" s="670"/>
      <c r="J55" s="212"/>
    </row>
    <row r="56" spans="1:10" ht="15">
      <c r="A56" s="212"/>
      <c r="B56" s="241"/>
      <c r="C56" s="242"/>
      <c r="D56" s="658"/>
      <c r="E56" s="658"/>
      <c r="F56" s="658"/>
      <c r="G56" s="658"/>
      <c r="H56" s="658"/>
      <c r="I56" s="659"/>
      <c r="J56" s="212"/>
    </row>
    <row r="57" spans="1:10" ht="15.75">
      <c r="A57" s="212"/>
      <c r="B57" s="66"/>
      <c r="C57" s="31"/>
      <c r="D57" s="31"/>
      <c r="E57" s="627" t="s">
        <v>274</v>
      </c>
      <c r="F57" s="627"/>
      <c r="G57" s="627"/>
      <c r="H57" s="660" t="s">
        <v>313</v>
      </c>
      <c r="I57" s="660"/>
      <c r="J57" s="212"/>
    </row>
    <row r="58" spans="1:10" ht="15">
      <c r="A58" s="212"/>
      <c r="B58" s="228"/>
      <c r="C58" s="31"/>
      <c r="D58" s="31"/>
      <c r="E58" s="31"/>
      <c r="F58" s="31"/>
      <c r="G58" s="31"/>
      <c r="H58" s="661"/>
      <c r="I58" s="661"/>
      <c r="J58" s="212"/>
    </row>
    <row r="59" spans="1:10" ht="15">
      <c r="A59" s="212"/>
      <c r="B59" s="212"/>
      <c r="C59" s="212"/>
      <c r="D59" s="212"/>
      <c r="E59" s="212"/>
      <c r="F59" s="212"/>
      <c r="G59" s="212"/>
      <c r="H59" s="212"/>
      <c r="I59" s="212"/>
      <c r="J59" s="212"/>
    </row>
    <row r="60" spans="1:10" ht="15">
      <c r="A60" s="212"/>
      <c r="B60" s="212"/>
      <c r="C60" s="212"/>
      <c r="D60" s="212"/>
      <c r="E60" s="212"/>
      <c r="F60" s="212"/>
      <c r="G60" s="212"/>
      <c r="H60" s="212"/>
      <c r="I60" s="212"/>
      <c r="J60" s="212"/>
    </row>
  </sheetData>
  <sheetProtection/>
  <mergeCells count="51">
    <mergeCell ref="D56:I56"/>
    <mergeCell ref="E57:G57"/>
    <mergeCell ref="H57:I58"/>
    <mergeCell ref="C26:D26"/>
    <mergeCell ref="C53:E53"/>
    <mergeCell ref="B54:I54"/>
    <mergeCell ref="D55:E55"/>
    <mergeCell ref="H55:I55"/>
    <mergeCell ref="C49:E49"/>
    <mergeCell ref="C50:E50"/>
    <mergeCell ref="C51:E51"/>
    <mergeCell ref="C52:E52"/>
    <mergeCell ref="C44:D44"/>
    <mergeCell ref="C45:D45"/>
    <mergeCell ref="B46:I46"/>
    <mergeCell ref="B47:E48"/>
    <mergeCell ref="F47:I47"/>
    <mergeCell ref="C40:E40"/>
    <mergeCell ref="B41:I41"/>
    <mergeCell ref="B42:B43"/>
    <mergeCell ref="C42:D43"/>
    <mergeCell ref="C36:E36"/>
    <mergeCell ref="C37:E37"/>
    <mergeCell ref="C38:E38"/>
    <mergeCell ref="C39:E39"/>
    <mergeCell ref="E27:G27"/>
    <mergeCell ref="B33:I33"/>
    <mergeCell ref="B34:I34"/>
    <mergeCell ref="B35:E35"/>
    <mergeCell ref="B22:D22"/>
    <mergeCell ref="B23:D23"/>
    <mergeCell ref="B24:D24"/>
    <mergeCell ref="B25:D25"/>
    <mergeCell ref="B18:D18"/>
    <mergeCell ref="B19:D19"/>
    <mergeCell ref="B20:D20"/>
    <mergeCell ref="B21:D21"/>
    <mergeCell ref="B14:D14"/>
    <mergeCell ref="B15:D15"/>
    <mergeCell ref="B16:D16"/>
    <mergeCell ref="B17:D17"/>
    <mergeCell ref="B11:I11"/>
    <mergeCell ref="B12:D13"/>
    <mergeCell ref="E12:H12"/>
    <mergeCell ref="I12:I13"/>
    <mergeCell ref="B2:I2"/>
    <mergeCell ref="B3:I3"/>
    <mergeCell ref="B4:C5"/>
    <mergeCell ref="D4:D5"/>
    <mergeCell ref="E4:F4"/>
    <mergeCell ref="G4:I4"/>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4">
      <selection activeCell="E23" sqref="E23"/>
    </sheetView>
  </sheetViews>
  <sheetFormatPr defaultColWidth="7.10546875" defaultRowHeight="15"/>
  <cols>
    <col min="1" max="1" width="5.10546875" style="117" customWidth="1"/>
    <col min="2" max="2" width="6.77734375" style="117" customWidth="1"/>
    <col min="3" max="3" width="10.3359375" style="117" customWidth="1"/>
    <col min="4" max="4" width="12.3359375" style="117" customWidth="1"/>
    <col min="5" max="5" width="21.5546875" style="117" customWidth="1"/>
    <col min="6" max="6" width="7.99609375" style="117" customWidth="1"/>
    <col min="7" max="7" width="21.77734375" style="117" customWidth="1"/>
    <col min="8" max="8" width="14.6640625" style="117" customWidth="1"/>
    <col min="9" max="9" width="6.3359375" style="117" customWidth="1"/>
    <col min="10" max="11" width="6.10546875" style="117" customWidth="1"/>
    <col min="12" max="12" width="13.4453125" style="117" customWidth="1"/>
    <col min="13" max="13" width="13.5546875" style="117" customWidth="1"/>
    <col min="14" max="14" width="17.10546875" style="117" customWidth="1"/>
    <col min="15" max="15" width="8.99609375" style="117" customWidth="1"/>
    <col min="16" max="19" width="7.10546875" style="117" customWidth="1"/>
    <col min="20" max="20" width="13.21484375" style="117" bestFit="1" customWidth="1"/>
    <col min="21" max="24" width="7.10546875" style="117" customWidth="1"/>
    <col min="25" max="25" width="20.10546875" style="117" bestFit="1" customWidth="1"/>
    <col min="26" max="16384" width="7.10546875" style="117" customWidth="1"/>
  </cols>
  <sheetData>
    <row r="1" spans="1:15" ht="18" customHeight="1">
      <c r="A1" s="118"/>
      <c r="I1" s="118"/>
      <c r="J1" s="118"/>
      <c r="K1" s="118"/>
      <c r="L1" s="118"/>
      <c r="M1" s="118"/>
      <c r="O1" s="671"/>
    </row>
    <row r="2" spans="1:15" ht="23.25">
      <c r="A2" s="678" t="s">
        <v>152</v>
      </c>
      <c r="B2" s="678"/>
      <c r="C2" s="678"/>
      <c r="D2" s="678"/>
      <c r="E2" s="678"/>
      <c r="F2" s="678"/>
      <c r="G2" s="678"/>
      <c r="H2" s="678"/>
      <c r="I2" s="678"/>
      <c r="J2" s="678"/>
      <c r="K2" s="678"/>
      <c r="L2" s="678"/>
      <c r="M2" s="678"/>
      <c r="N2" s="678"/>
      <c r="O2" s="671"/>
    </row>
    <row r="3" spans="1:15" ht="22.5" customHeight="1">
      <c r="A3" s="118"/>
      <c r="I3" s="118"/>
      <c r="J3" s="118"/>
      <c r="K3" s="118"/>
      <c r="L3" s="118"/>
      <c r="M3" s="118" t="s">
        <v>1</v>
      </c>
      <c r="N3" s="118"/>
      <c r="O3" s="119"/>
    </row>
    <row r="4" spans="1:15" ht="16.5">
      <c r="A4" s="118"/>
      <c r="B4" s="120" t="s">
        <v>153</v>
      </c>
      <c r="C4" s="118"/>
      <c r="D4" s="118"/>
      <c r="E4" s="118"/>
      <c r="F4" s="118"/>
      <c r="G4" s="118"/>
      <c r="H4" s="118"/>
      <c r="I4" s="118"/>
      <c r="J4" s="118"/>
      <c r="K4" s="118"/>
      <c r="L4" s="118"/>
      <c r="M4" s="118"/>
      <c r="N4" s="118"/>
      <c r="O4" s="118"/>
    </row>
    <row r="5" spans="1:16" s="127" customFormat="1" ht="39" customHeight="1">
      <c r="A5" s="121"/>
      <c r="B5" s="122" t="s">
        <v>154</v>
      </c>
      <c r="C5" s="122" t="s">
        <v>155</v>
      </c>
      <c r="D5" s="122" t="s">
        <v>156</v>
      </c>
      <c r="E5" s="123" t="s">
        <v>157</v>
      </c>
      <c r="F5" s="122" t="s">
        <v>158</v>
      </c>
      <c r="G5" s="123" t="s">
        <v>159</v>
      </c>
      <c r="H5" s="122" t="s">
        <v>160</v>
      </c>
      <c r="I5" s="124" t="s">
        <v>161</v>
      </c>
      <c r="J5" s="124" t="s">
        <v>162</v>
      </c>
      <c r="K5" s="124" t="s">
        <v>163</v>
      </c>
      <c r="L5" s="125" t="s">
        <v>164</v>
      </c>
      <c r="M5" s="124" t="s">
        <v>165</v>
      </c>
      <c r="N5" s="124" t="s">
        <v>31</v>
      </c>
      <c r="O5" s="121"/>
      <c r="P5" s="126" t="s">
        <v>163</v>
      </c>
    </row>
    <row r="6" spans="1:15" ht="22.5" customHeight="1">
      <c r="A6" s="128" t="s">
        <v>143</v>
      </c>
      <c r="B6" s="129" t="s">
        <v>1</v>
      </c>
      <c r="C6" s="129" t="e">
        <f>+#REF!</f>
        <v>#REF!</v>
      </c>
      <c r="D6" s="130" t="s">
        <v>1</v>
      </c>
      <c r="E6" s="129" t="e">
        <f>+#REF!</f>
        <v>#REF!</v>
      </c>
      <c r="F6" s="130" t="s">
        <v>1</v>
      </c>
      <c r="G6" s="129" t="e">
        <f>+#REF!</f>
        <v>#REF!</v>
      </c>
      <c r="H6" s="337" t="e">
        <f>+#REF!</f>
        <v>#REF!</v>
      </c>
      <c r="I6" s="338" t="e">
        <f>ROUND(12*+#REF!,1)</f>
        <v>#REF!</v>
      </c>
      <c r="J6" s="132"/>
      <c r="K6" s="132"/>
      <c r="L6" s="337" t="e">
        <f>+#REF!</f>
        <v>#REF!</v>
      </c>
      <c r="M6" s="337" t="e">
        <f>+#REF!</f>
        <v>#REF!</v>
      </c>
      <c r="N6" s="337" t="e">
        <f aca="true" t="shared" si="0" ref="N6:N11">L6+M6</f>
        <v>#REF!</v>
      </c>
      <c r="O6" s="118"/>
    </row>
    <row r="7" spans="1:15" ht="22.5" customHeight="1">
      <c r="A7" s="128" t="s">
        <v>144</v>
      </c>
      <c r="B7" s="129" t="s">
        <v>1</v>
      </c>
      <c r="C7" s="129" t="e">
        <f>+#REF!</f>
        <v>#REF!</v>
      </c>
      <c r="D7" s="130" t="s">
        <v>1</v>
      </c>
      <c r="E7" s="129" t="e">
        <f>+#REF!</f>
        <v>#REF!</v>
      </c>
      <c r="F7" s="130" t="s">
        <v>1</v>
      </c>
      <c r="G7" s="129" t="e">
        <f>+#REF!</f>
        <v>#REF!</v>
      </c>
      <c r="H7" s="337" t="e">
        <f>+#REF!</f>
        <v>#REF!</v>
      </c>
      <c r="I7" s="338" t="e">
        <f>ROUND(12*+#REF!,1)</f>
        <v>#REF!</v>
      </c>
      <c r="J7" s="132"/>
      <c r="K7" s="132"/>
      <c r="L7" s="337" t="e">
        <f>+#REF!</f>
        <v>#REF!</v>
      </c>
      <c r="M7" s="337" t="e">
        <f>+#REF!</f>
        <v>#REF!</v>
      </c>
      <c r="N7" s="337" t="e">
        <f t="shared" si="0"/>
        <v>#REF!</v>
      </c>
      <c r="O7" s="118"/>
    </row>
    <row r="8" spans="1:15" ht="22.5" customHeight="1">
      <c r="A8" s="128" t="s">
        <v>145</v>
      </c>
      <c r="B8" s="129" t="s">
        <v>1</v>
      </c>
      <c r="C8" s="129" t="e">
        <f>+#REF!</f>
        <v>#REF!</v>
      </c>
      <c r="D8" s="130" t="s">
        <v>1</v>
      </c>
      <c r="E8" s="129" t="e">
        <f>+#REF!</f>
        <v>#REF!</v>
      </c>
      <c r="F8" s="130" t="s">
        <v>1</v>
      </c>
      <c r="G8" s="129" t="e">
        <f>+#REF!</f>
        <v>#REF!</v>
      </c>
      <c r="H8" s="337" t="e">
        <f>+#REF!</f>
        <v>#REF!</v>
      </c>
      <c r="I8" s="338" t="e">
        <f>ROUND(12*+#REF!,1)</f>
        <v>#REF!</v>
      </c>
      <c r="J8" s="132"/>
      <c r="K8" s="132"/>
      <c r="L8" s="337" t="e">
        <f>+#REF!</f>
        <v>#REF!</v>
      </c>
      <c r="M8" s="337" t="e">
        <f>+#REF!</f>
        <v>#REF!</v>
      </c>
      <c r="N8" s="337" t="e">
        <f t="shared" si="0"/>
        <v>#REF!</v>
      </c>
      <c r="O8" s="118"/>
    </row>
    <row r="9" spans="1:15" ht="22.5" customHeight="1">
      <c r="A9" s="128" t="s">
        <v>146</v>
      </c>
      <c r="B9" s="129" t="s">
        <v>1</v>
      </c>
      <c r="C9" s="129" t="e">
        <f>+#REF!</f>
        <v>#REF!</v>
      </c>
      <c r="D9" s="130" t="s">
        <v>1</v>
      </c>
      <c r="E9" s="129" t="e">
        <f>+#REF!</f>
        <v>#REF!</v>
      </c>
      <c r="F9" s="130" t="s">
        <v>1</v>
      </c>
      <c r="G9" s="129" t="e">
        <f>+#REF!</f>
        <v>#REF!</v>
      </c>
      <c r="H9" s="337" t="e">
        <f>+#REF!</f>
        <v>#REF!</v>
      </c>
      <c r="I9" s="338" t="e">
        <f>ROUND(12*+#REF!,1)</f>
        <v>#REF!</v>
      </c>
      <c r="J9" s="132"/>
      <c r="K9" s="132"/>
      <c r="L9" s="337" t="e">
        <f>+#REF!</f>
        <v>#REF!</v>
      </c>
      <c r="M9" s="337" t="e">
        <f>+#REF!</f>
        <v>#REF!</v>
      </c>
      <c r="N9" s="337" t="e">
        <f t="shared" si="0"/>
        <v>#REF!</v>
      </c>
      <c r="O9" s="118"/>
    </row>
    <row r="10" spans="1:15" ht="22.5" customHeight="1">
      <c r="A10" s="128" t="s">
        <v>166</v>
      </c>
      <c r="B10" s="129" t="s">
        <v>1</v>
      </c>
      <c r="C10" s="129" t="e">
        <f>+#REF!</f>
        <v>#REF!</v>
      </c>
      <c r="D10" s="130" t="s">
        <v>1</v>
      </c>
      <c r="E10" s="129" t="e">
        <f>+#REF!</f>
        <v>#REF!</v>
      </c>
      <c r="F10" s="130" t="s">
        <v>1</v>
      </c>
      <c r="G10" s="129" t="e">
        <f>+#REF!</f>
        <v>#REF!</v>
      </c>
      <c r="H10" s="337" t="e">
        <f>+#REF!</f>
        <v>#REF!</v>
      </c>
      <c r="I10" s="338" t="e">
        <f>ROUND(12*+#REF!,1)</f>
        <v>#REF!</v>
      </c>
      <c r="J10" s="132"/>
      <c r="K10" s="132"/>
      <c r="L10" s="337" t="e">
        <f>+#REF!</f>
        <v>#REF!</v>
      </c>
      <c r="M10" s="337" t="e">
        <f>+#REF!</f>
        <v>#REF!</v>
      </c>
      <c r="N10" s="337" t="e">
        <f t="shared" si="0"/>
        <v>#REF!</v>
      </c>
      <c r="O10" s="118"/>
    </row>
    <row r="11" spans="1:15" ht="22.5" customHeight="1">
      <c r="A11" s="128" t="s">
        <v>167</v>
      </c>
      <c r="B11" s="129" t="s">
        <v>1</v>
      </c>
      <c r="C11" s="129" t="e">
        <f>+#REF!</f>
        <v>#REF!</v>
      </c>
      <c r="D11" s="130" t="s">
        <v>1</v>
      </c>
      <c r="E11" s="129" t="e">
        <f>+#REF!</f>
        <v>#REF!</v>
      </c>
      <c r="F11" s="130" t="s">
        <v>1</v>
      </c>
      <c r="G11" s="129" t="e">
        <f>+#REF!</f>
        <v>#REF!</v>
      </c>
      <c r="H11" s="337" t="e">
        <f>+#REF!</f>
        <v>#REF!</v>
      </c>
      <c r="I11" s="338" t="e">
        <f>ROUND(12*+#REF!,1)</f>
        <v>#REF!</v>
      </c>
      <c r="J11" s="132"/>
      <c r="K11" s="132"/>
      <c r="L11" s="337" t="e">
        <f>+#REF!</f>
        <v>#REF!</v>
      </c>
      <c r="M11" s="337" t="e">
        <f>+#REF!</f>
        <v>#REF!</v>
      </c>
      <c r="N11" s="337" t="e">
        <f t="shared" si="0"/>
        <v>#REF!</v>
      </c>
      <c r="O11" s="118"/>
    </row>
    <row r="12" spans="1:15" ht="22.5" customHeight="1">
      <c r="A12" s="128" t="s">
        <v>168</v>
      </c>
      <c r="B12" s="129" t="s">
        <v>1</v>
      </c>
      <c r="C12" s="129"/>
      <c r="D12" s="130"/>
      <c r="E12" s="129"/>
      <c r="F12" s="130"/>
      <c r="G12" s="129"/>
      <c r="H12" s="131"/>
      <c r="I12" s="132"/>
      <c r="J12" s="132"/>
      <c r="K12" s="132"/>
      <c r="L12" s="337"/>
      <c r="M12" s="337"/>
      <c r="N12" s="337"/>
      <c r="O12" s="118"/>
    </row>
    <row r="13" spans="1:15" ht="22.5" customHeight="1">
      <c r="A13" s="128" t="s">
        <v>169</v>
      </c>
      <c r="B13" s="129" t="s">
        <v>1</v>
      </c>
      <c r="C13" s="129"/>
      <c r="D13" s="130"/>
      <c r="E13" s="129"/>
      <c r="F13" s="130"/>
      <c r="G13" s="129"/>
      <c r="H13" s="131"/>
      <c r="I13" s="132"/>
      <c r="J13" s="132"/>
      <c r="K13" s="132"/>
      <c r="L13" s="337"/>
      <c r="M13" s="337"/>
      <c r="N13" s="337"/>
      <c r="O13" s="118"/>
    </row>
    <row r="14" spans="1:16" ht="21.75" customHeight="1">
      <c r="A14" s="133" t="s">
        <v>170</v>
      </c>
      <c r="B14" s="134"/>
      <c r="C14" s="134"/>
      <c r="D14" s="134"/>
      <c r="E14" s="134"/>
      <c r="F14" s="134"/>
      <c r="G14" s="135"/>
      <c r="H14" s="118"/>
      <c r="I14" s="136"/>
      <c r="J14" s="136"/>
      <c r="K14" s="136"/>
      <c r="L14" s="137"/>
      <c r="M14" s="137"/>
      <c r="N14" s="339">
        <v>0</v>
      </c>
      <c r="O14" s="118"/>
      <c r="P14" s="190" t="s">
        <v>226</v>
      </c>
    </row>
    <row r="15" spans="1:15" ht="23.25" customHeight="1">
      <c r="A15" s="118"/>
      <c r="B15" s="139"/>
      <c r="C15" s="118"/>
      <c r="D15" s="118"/>
      <c r="E15" s="118"/>
      <c r="F15" s="118"/>
      <c r="G15" s="118"/>
      <c r="H15" s="118"/>
      <c r="I15" s="118"/>
      <c r="J15" s="118"/>
      <c r="K15" s="140"/>
      <c r="L15" s="137"/>
      <c r="M15" s="141" t="s">
        <v>171</v>
      </c>
      <c r="N15" s="340" t="e">
        <f>SUM(N6:N14)</f>
        <v>#REF!</v>
      </c>
      <c r="O15" s="118"/>
    </row>
    <row r="16" spans="1:15" ht="16.5">
      <c r="A16" s="143"/>
      <c r="B16" s="120" t="s">
        <v>172</v>
      </c>
      <c r="C16" s="143"/>
      <c r="D16" s="143"/>
      <c r="E16" s="143"/>
      <c r="F16" s="143"/>
      <c r="G16" s="143"/>
      <c r="H16" s="143"/>
      <c r="I16" s="143"/>
      <c r="J16" s="143"/>
      <c r="K16" s="143"/>
      <c r="L16" s="143"/>
      <c r="M16" s="143"/>
      <c r="N16" s="143"/>
      <c r="O16" s="118"/>
    </row>
    <row r="17" spans="1:15" ht="33" customHeight="1">
      <c r="A17" s="143"/>
      <c r="B17" s="143"/>
      <c r="C17" s="672" t="s">
        <v>159</v>
      </c>
      <c r="D17" s="672"/>
      <c r="E17" s="672"/>
      <c r="F17" s="672"/>
      <c r="G17" s="672"/>
      <c r="H17" s="672"/>
      <c r="I17" s="144" t="s">
        <v>161</v>
      </c>
      <c r="J17" s="144" t="s">
        <v>162</v>
      </c>
      <c r="K17" s="144" t="s">
        <v>163</v>
      </c>
      <c r="L17" s="145" t="s">
        <v>164</v>
      </c>
      <c r="M17" s="146" t="s">
        <v>165</v>
      </c>
      <c r="N17" s="147" t="s">
        <v>31</v>
      </c>
      <c r="O17" s="118"/>
    </row>
    <row r="18" spans="1:15" ht="15.75" customHeight="1">
      <c r="A18" s="143"/>
      <c r="B18" s="143"/>
      <c r="C18" s="148"/>
      <c r="D18" s="148"/>
      <c r="E18" s="148"/>
      <c r="F18" s="148"/>
      <c r="G18" s="148"/>
      <c r="H18" s="148"/>
      <c r="I18" s="146"/>
      <c r="J18" s="146"/>
      <c r="K18" s="146"/>
      <c r="L18" s="145"/>
      <c r="M18" s="146"/>
      <c r="N18" s="146"/>
      <c r="O18" s="118"/>
    </row>
    <row r="19" spans="1:15" ht="21.75" customHeight="1">
      <c r="A19" s="118"/>
      <c r="B19" s="149"/>
      <c r="C19" s="150" t="s">
        <v>173</v>
      </c>
      <c r="D19" s="151"/>
      <c r="E19" s="151"/>
      <c r="F19" s="151"/>
      <c r="G19" s="151"/>
      <c r="H19" s="151"/>
      <c r="I19" s="131"/>
      <c r="J19" s="131"/>
      <c r="K19" s="131"/>
      <c r="L19" s="131"/>
      <c r="M19" s="131"/>
      <c r="N19" s="337">
        <f aca="true" t="shared" si="1" ref="N19:N28">L19+M19</f>
        <v>0</v>
      </c>
      <c r="O19" s="118"/>
    </row>
    <row r="20" spans="1:15" ht="21.75" customHeight="1">
      <c r="A20" s="118"/>
      <c r="B20" s="149"/>
      <c r="C20" s="150" t="s">
        <v>174</v>
      </c>
      <c r="D20" s="151"/>
      <c r="E20" s="151"/>
      <c r="F20" s="151"/>
      <c r="G20" s="151"/>
      <c r="H20" s="151"/>
      <c r="I20" s="131"/>
      <c r="J20" s="131"/>
      <c r="K20" s="131"/>
      <c r="L20" s="131"/>
      <c r="M20" s="131"/>
      <c r="N20" s="337">
        <f t="shared" si="1"/>
        <v>0</v>
      </c>
      <c r="O20" s="118"/>
    </row>
    <row r="21" spans="1:15" ht="21.75" customHeight="1">
      <c r="A21" s="118"/>
      <c r="B21" s="149"/>
      <c r="C21" s="150" t="s">
        <v>175</v>
      </c>
      <c r="D21" s="151"/>
      <c r="E21" s="151"/>
      <c r="F21" s="151"/>
      <c r="H21" s="151"/>
      <c r="I21" s="131"/>
      <c r="J21" s="131"/>
      <c r="K21" s="131"/>
      <c r="L21" s="131"/>
      <c r="M21" s="131"/>
      <c r="N21" s="337">
        <f t="shared" si="1"/>
        <v>0</v>
      </c>
      <c r="O21" s="118"/>
    </row>
    <row r="22" spans="1:15" ht="21.75" customHeight="1">
      <c r="A22" s="118"/>
      <c r="B22" s="192">
        <f>COUNT(#REF!)</f>
        <v>0</v>
      </c>
      <c r="C22" s="150" t="s">
        <v>176</v>
      </c>
      <c r="D22" s="151"/>
      <c r="E22" s="151"/>
      <c r="F22" s="151"/>
      <c r="G22" s="151"/>
      <c r="H22" s="151"/>
      <c r="I22" s="337" t="e">
        <f>SUM(#REF!)</f>
        <v>#REF!</v>
      </c>
      <c r="J22" s="337"/>
      <c r="K22" s="337"/>
      <c r="L22" s="337" t="e">
        <f>SUM(#REF!)</f>
        <v>#REF!</v>
      </c>
      <c r="M22" s="337" t="e">
        <f>SUM(#REF!)</f>
        <v>#REF!</v>
      </c>
      <c r="N22" s="337" t="e">
        <f t="shared" si="1"/>
        <v>#REF!</v>
      </c>
      <c r="O22" s="118"/>
    </row>
    <row r="23" spans="1:15" ht="21.75" customHeight="1">
      <c r="A23" s="118"/>
      <c r="B23" s="192">
        <f>COUNT(#REF!)</f>
        <v>0</v>
      </c>
      <c r="C23" s="673" t="e">
        <f>+#REF!</f>
        <v>#REF!</v>
      </c>
      <c r="D23" s="676"/>
      <c r="E23" s="676"/>
      <c r="F23" s="676"/>
      <c r="G23" s="676"/>
      <c r="H23" s="677"/>
      <c r="I23" s="337" t="e">
        <f>+#REF!</f>
        <v>#REF!</v>
      </c>
      <c r="J23" s="338"/>
      <c r="K23" s="338"/>
      <c r="L23" s="337" t="e">
        <f>SUM(#REF!)</f>
        <v>#REF!</v>
      </c>
      <c r="M23" s="337" t="e">
        <f>SUM(#REF!)</f>
        <v>#REF!</v>
      </c>
      <c r="N23" s="337" t="e">
        <f t="shared" si="1"/>
        <v>#REF!</v>
      </c>
      <c r="O23" s="118"/>
    </row>
    <row r="24" spans="1:15" ht="21.75" customHeight="1">
      <c r="A24" s="118"/>
      <c r="B24" s="192">
        <f>COUNT(#REF!)</f>
        <v>0</v>
      </c>
      <c r="C24" s="673" t="e">
        <f>+#REF!</f>
        <v>#REF!</v>
      </c>
      <c r="D24" s="676"/>
      <c r="E24" s="676"/>
      <c r="F24" s="676"/>
      <c r="G24" s="676"/>
      <c r="H24" s="677"/>
      <c r="I24" s="337" t="e">
        <f>+#REF!</f>
        <v>#REF!</v>
      </c>
      <c r="J24" s="338"/>
      <c r="K24" s="338"/>
      <c r="L24" s="337" t="e">
        <f>SUM(#REF!)</f>
        <v>#REF!</v>
      </c>
      <c r="M24" s="337" t="e">
        <f>SUM(#REF!)</f>
        <v>#REF!</v>
      </c>
      <c r="N24" s="337" t="e">
        <f t="shared" si="1"/>
        <v>#REF!</v>
      </c>
      <c r="O24" s="118"/>
    </row>
    <row r="25" spans="1:15" ht="21.75" customHeight="1">
      <c r="A25" s="118"/>
      <c r="B25" s="192">
        <f>COUNT(#REF!)</f>
        <v>0</v>
      </c>
      <c r="C25" s="673" t="e">
        <f>+#REF!</f>
        <v>#REF!</v>
      </c>
      <c r="D25" s="676"/>
      <c r="E25" s="676"/>
      <c r="F25" s="676"/>
      <c r="G25" s="676"/>
      <c r="H25" s="677"/>
      <c r="I25" s="337" t="e">
        <f>+#REF!</f>
        <v>#REF!</v>
      </c>
      <c r="J25" s="338"/>
      <c r="K25" s="338"/>
      <c r="L25" s="337" t="e">
        <f>SUM(#REF!)</f>
        <v>#REF!</v>
      </c>
      <c r="M25" s="337" t="e">
        <f>SUM(#REF!)</f>
        <v>#REF!</v>
      </c>
      <c r="N25" s="337" t="e">
        <f t="shared" si="1"/>
        <v>#REF!</v>
      </c>
      <c r="O25" s="118"/>
    </row>
    <row r="26" spans="1:15" ht="21.75" customHeight="1">
      <c r="A26" s="118"/>
      <c r="B26" s="192"/>
      <c r="C26" s="673"/>
      <c r="D26" s="674"/>
      <c r="E26" s="674"/>
      <c r="F26" s="674"/>
      <c r="G26" s="674"/>
      <c r="H26" s="675"/>
      <c r="I26" s="132"/>
      <c r="J26" s="132"/>
      <c r="K26" s="132"/>
      <c r="L26" s="131"/>
      <c r="M26" s="131"/>
      <c r="N26" s="337">
        <f t="shared" si="1"/>
        <v>0</v>
      </c>
      <c r="O26" s="118"/>
    </row>
    <row r="27" spans="1:15" ht="21.75" customHeight="1">
      <c r="A27" s="118"/>
      <c r="B27" s="192"/>
      <c r="C27" s="673"/>
      <c r="D27" s="674"/>
      <c r="E27" s="674"/>
      <c r="F27" s="674"/>
      <c r="G27" s="674"/>
      <c r="H27" s="675"/>
      <c r="I27" s="132"/>
      <c r="J27" s="132"/>
      <c r="K27" s="132"/>
      <c r="L27" s="131"/>
      <c r="M27" s="131"/>
      <c r="N27" s="337">
        <f t="shared" si="1"/>
        <v>0</v>
      </c>
      <c r="O27" s="118"/>
    </row>
    <row r="28" spans="1:15" ht="21.75" customHeight="1">
      <c r="A28" s="118"/>
      <c r="B28" s="192"/>
      <c r="C28" s="673"/>
      <c r="D28" s="674"/>
      <c r="E28" s="674"/>
      <c r="F28" s="674"/>
      <c r="G28" s="674"/>
      <c r="H28" s="675"/>
      <c r="I28" s="132"/>
      <c r="J28" s="132"/>
      <c r="K28" s="132"/>
      <c r="L28" s="131"/>
      <c r="M28" s="131"/>
      <c r="N28" s="337">
        <f t="shared" si="1"/>
        <v>0</v>
      </c>
      <c r="O28" s="118"/>
    </row>
    <row r="29" spans="1:15" ht="21.75" customHeight="1">
      <c r="A29" s="118"/>
      <c r="B29" s="152">
        <f>SUM(B19:B28)</f>
        <v>0</v>
      </c>
      <c r="C29" s="120" t="s">
        <v>177</v>
      </c>
      <c r="D29" s="153"/>
      <c r="E29" s="153"/>
      <c r="F29" s="153"/>
      <c r="G29" s="118"/>
      <c r="H29" s="118"/>
      <c r="I29" s="118"/>
      <c r="J29" s="118"/>
      <c r="K29" s="118"/>
      <c r="L29" s="118"/>
      <c r="M29" s="154" t="s">
        <v>178</v>
      </c>
      <c r="N29" s="341" t="e">
        <f>SUM(N19:N28)</f>
        <v>#REF!</v>
      </c>
      <c r="O29" s="118"/>
    </row>
    <row r="30" spans="1:15" ht="5.25" customHeight="1">
      <c r="A30" s="118"/>
      <c r="B30" s="118"/>
      <c r="C30" s="118"/>
      <c r="D30" s="118"/>
      <c r="E30" s="118"/>
      <c r="F30" s="118"/>
      <c r="G30" s="118"/>
      <c r="H30" s="118"/>
      <c r="I30" s="118"/>
      <c r="J30" s="118"/>
      <c r="K30" s="118"/>
      <c r="L30" s="118"/>
      <c r="M30" s="118"/>
      <c r="N30" s="342"/>
      <c r="O30" s="118"/>
    </row>
    <row r="31" spans="1:15" ht="18.75">
      <c r="A31" s="118"/>
      <c r="B31" s="118"/>
      <c r="C31" s="118"/>
      <c r="D31" s="118"/>
      <c r="E31" s="118"/>
      <c r="F31" s="118"/>
      <c r="G31" s="118"/>
      <c r="H31" s="155"/>
      <c r="I31" s="118"/>
      <c r="J31" s="118"/>
      <c r="K31" s="118"/>
      <c r="L31" s="118"/>
      <c r="M31" s="156" t="s">
        <v>179</v>
      </c>
      <c r="N31" s="343" t="e">
        <f>N29+N15</f>
        <v>#REF!</v>
      </c>
      <c r="O31" s="118"/>
    </row>
    <row r="32" spans="1:15" ht="19.5">
      <c r="A32" s="118"/>
      <c r="B32" s="118"/>
      <c r="C32" s="118"/>
      <c r="D32" s="118"/>
      <c r="E32" s="118"/>
      <c r="F32" s="118"/>
      <c r="G32" s="118"/>
      <c r="H32" s="155"/>
      <c r="I32" s="118"/>
      <c r="J32" s="118"/>
      <c r="K32" s="118"/>
      <c r="L32" s="118"/>
      <c r="M32" s="157"/>
      <c r="N32" s="158"/>
      <c r="O32" s="118"/>
    </row>
    <row r="33" spans="1:15" ht="18.75" customHeight="1">
      <c r="A33" s="118"/>
      <c r="B33" s="118"/>
      <c r="C33" s="118"/>
      <c r="D33" s="118"/>
      <c r="E33" s="118"/>
      <c r="F33" s="118" t="s">
        <v>1</v>
      </c>
      <c r="G33" s="118"/>
      <c r="H33" s="118"/>
      <c r="I33" s="118"/>
      <c r="J33" s="118"/>
      <c r="K33" s="118"/>
      <c r="L33" s="118"/>
      <c r="M33" s="118"/>
      <c r="N33" s="118"/>
      <c r="O33" s="118"/>
    </row>
    <row r="34" spans="1:15" ht="17.25" customHeight="1">
      <c r="A34" s="118"/>
      <c r="B34" s="118"/>
      <c r="C34" s="118"/>
      <c r="D34" s="118"/>
      <c r="E34" s="118"/>
      <c r="F34" s="118"/>
      <c r="G34" s="118"/>
      <c r="H34" s="118"/>
      <c r="I34" s="118"/>
      <c r="J34" s="118"/>
      <c r="K34" s="118"/>
      <c r="L34" s="118"/>
      <c r="M34" s="118"/>
      <c r="N34" s="159" t="s">
        <v>180</v>
      </c>
      <c r="O34" s="118"/>
    </row>
    <row r="35" spans="1:15" ht="23.25" customHeight="1">
      <c r="A35" s="118"/>
      <c r="C35" s="118"/>
      <c r="D35" s="118"/>
      <c r="E35" s="118"/>
      <c r="F35" s="118"/>
      <c r="G35" s="118"/>
      <c r="H35" s="118"/>
      <c r="I35" s="118"/>
      <c r="J35" s="118"/>
      <c r="K35" s="118"/>
      <c r="L35" s="118"/>
      <c r="M35" s="118"/>
      <c r="N35" s="159" t="s">
        <v>181</v>
      </c>
      <c r="O35" s="118"/>
    </row>
    <row r="36" ht="12.75">
      <c r="A36" s="118"/>
    </row>
    <row r="38" ht="12" customHeight="1"/>
    <row r="39" spans="1:14" ht="35.25" customHeight="1">
      <c r="A39" s="207"/>
      <c r="B39" s="207"/>
      <c r="C39" s="207"/>
      <c r="D39" s="207"/>
      <c r="E39" s="207"/>
      <c r="F39" s="207"/>
      <c r="G39" s="207"/>
      <c r="H39" s="207"/>
      <c r="I39" s="207"/>
      <c r="J39" s="207"/>
      <c r="K39" s="207"/>
      <c r="L39" s="207"/>
      <c r="M39" s="207"/>
      <c r="N39" s="208" t="e">
        <f>+#REF!</f>
        <v>#REF!</v>
      </c>
    </row>
  </sheetData>
  <sheetProtection/>
  <mergeCells count="9">
    <mergeCell ref="O1:O2"/>
    <mergeCell ref="C17:H17"/>
    <mergeCell ref="C27:H27"/>
    <mergeCell ref="C28:H28"/>
    <mergeCell ref="C24:H24"/>
    <mergeCell ref="C25:H25"/>
    <mergeCell ref="C26:H26"/>
    <mergeCell ref="C23:H23"/>
    <mergeCell ref="A2:N2"/>
  </mergeCells>
  <dataValidations count="2">
    <dataValidation showInputMessage="1" showErrorMessage="1" sqref="B6:B13"/>
    <dataValidation type="decimal" allowBlank="1" showInputMessage="1" showErrorMessage="1" sqref="I6:K13 I26:I28 J23:K28 L26:M28">
      <formula1>0</formula1>
      <formula2>12</formula2>
    </dataValidation>
  </dataValidations>
  <printOptions/>
  <pageMargins left="0.2" right="0.2" top="0.25" bottom="0.25" header="0.23" footer="0.24"/>
  <pageSetup fitToHeight="1" fitToWidth="1" horizontalDpi="600" verticalDpi="600" orientation="landscape" scale="6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E23" sqref="E23"/>
    </sheetView>
  </sheetViews>
  <sheetFormatPr defaultColWidth="7.10546875" defaultRowHeight="15"/>
  <cols>
    <col min="1" max="1" width="5.10546875" style="117" customWidth="1"/>
    <col min="2" max="2" width="6.77734375" style="117" customWidth="1"/>
    <col min="3" max="3" width="10.3359375" style="117" customWidth="1"/>
    <col min="4" max="4" width="12.3359375" style="117" customWidth="1"/>
    <col min="5" max="5" width="21.5546875" style="117" customWidth="1"/>
    <col min="6" max="6" width="7.99609375" style="117" customWidth="1"/>
    <col min="7" max="7" width="20.21484375" style="117" customWidth="1"/>
    <col min="8" max="8" width="14.6640625" style="117" customWidth="1"/>
    <col min="9" max="9" width="6.3359375" style="117" customWidth="1"/>
    <col min="10" max="11" width="6.10546875" style="117" customWidth="1"/>
    <col min="12" max="12" width="13.4453125" style="117" customWidth="1"/>
    <col min="13" max="13" width="13.5546875" style="117" customWidth="1"/>
    <col min="14" max="14" width="17.10546875" style="117" customWidth="1"/>
    <col min="15" max="15" width="8.99609375" style="117" customWidth="1"/>
    <col min="16" max="19" width="7.10546875" style="117" customWidth="1"/>
    <col min="20" max="20" width="13.21484375" style="117" bestFit="1" customWidth="1"/>
    <col min="21" max="24" width="7.10546875" style="117" customWidth="1"/>
    <col min="25" max="25" width="20.10546875" style="117" bestFit="1" customWidth="1"/>
    <col min="26" max="16384" width="7.10546875" style="117" customWidth="1"/>
  </cols>
  <sheetData>
    <row r="1" spans="1:15" ht="18" customHeight="1">
      <c r="A1" s="118"/>
      <c r="I1" s="118"/>
      <c r="J1" s="118"/>
      <c r="K1" s="118"/>
      <c r="L1" s="118"/>
      <c r="M1" s="118"/>
      <c r="O1" s="671"/>
    </row>
    <row r="2" spans="1:15" ht="23.25">
      <c r="A2" s="678" t="s">
        <v>238</v>
      </c>
      <c r="B2" s="678"/>
      <c r="C2" s="678"/>
      <c r="D2" s="678"/>
      <c r="E2" s="678"/>
      <c r="F2" s="678"/>
      <c r="G2" s="678"/>
      <c r="H2" s="678"/>
      <c r="I2" s="678"/>
      <c r="J2" s="678"/>
      <c r="K2" s="678"/>
      <c r="L2" s="678"/>
      <c r="M2" s="678"/>
      <c r="N2" s="678"/>
      <c r="O2" s="671"/>
    </row>
    <row r="3" spans="1:15" ht="22.5" customHeight="1">
      <c r="A3" s="118"/>
      <c r="I3" s="118"/>
      <c r="J3" s="118"/>
      <c r="K3" s="118"/>
      <c r="L3" s="118"/>
      <c r="M3" s="118" t="s">
        <v>1</v>
      </c>
      <c r="N3" s="118"/>
      <c r="O3" s="119"/>
    </row>
    <row r="4" spans="1:15" ht="16.5">
      <c r="A4" s="118"/>
      <c r="B4" s="120" t="s">
        <v>153</v>
      </c>
      <c r="C4" s="118"/>
      <c r="D4" s="118"/>
      <c r="E4" s="118"/>
      <c r="F4" s="118"/>
      <c r="G4" s="118"/>
      <c r="H4" s="118"/>
      <c r="I4" s="118"/>
      <c r="J4" s="118"/>
      <c r="K4" s="118"/>
      <c r="L4" s="118"/>
      <c r="M4" s="118"/>
      <c r="N4" s="118"/>
      <c r="O4" s="118"/>
    </row>
    <row r="5" spans="1:16" s="127" customFormat="1" ht="39" customHeight="1">
      <c r="A5" s="121"/>
      <c r="B5" s="122" t="s">
        <v>154</v>
      </c>
      <c r="C5" s="122" t="s">
        <v>155</v>
      </c>
      <c r="D5" s="122" t="s">
        <v>156</v>
      </c>
      <c r="E5" s="123" t="s">
        <v>157</v>
      </c>
      <c r="F5" s="122" t="s">
        <v>158</v>
      </c>
      <c r="G5" s="123" t="s">
        <v>159</v>
      </c>
      <c r="H5" s="122" t="s">
        <v>160</v>
      </c>
      <c r="I5" s="124" t="s">
        <v>161</v>
      </c>
      <c r="J5" s="124" t="s">
        <v>162</v>
      </c>
      <c r="K5" s="124" t="s">
        <v>163</v>
      </c>
      <c r="L5" s="125" t="s">
        <v>164</v>
      </c>
      <c r="M5" s="124" t="s">
        <v>165</v>
      </c>
      <c r="N5" s="124" t="s">
        <v>31</v>
      </c>
      <c r="O5" s="121"/>
      <c r="P5" s="126" t="s">
        <v>163</v>
      </c>
    </row>
    <row r="6" spans="1:15" ht="22.5" customHeight="1">
      <c r="A6" s="128" t="s">
        <v>143</v>
      </c>
      <c r="B6" s="129" t="s">
        <v>1</v>
      </c>
      <c r="C6" s="129" t="e">
        <f>+#REF!</f>
        <v>#REF!</v>
      </c>
      <c r="D6" s="130" t="s">
        <v>1</v>
      </c>
      <c r="E6" s="129" t="e">
        <f>+#REF!</f>
        <v>#REF!</v>
      </c>
      <c r="F6" s="130" t="s">
        <v>1</v>
      </c>
      <c r="G6" s="129" t="e">
        <f>+#REF!</f>
        <v>#REF!</v>
      </c>
      <c r="H6" s="337" t="e">
        <f>+#REF!</f>
        <v>#REF!</v>
      </c>
      <c r="I6" s="338" t="e">
        <f>ROUND(12*+#REF!,1)</f>
        <v>#REF!</v>
      </c>
      <c r="J6" s="132"/>
      <c r="K6" s="132"/>
      <c r="L6" s="337" t="e">
        <f>+#REF!</f>
        <v>#REF!</v>
      </c>
      <c r="M6" s="337" t="e">
        <f>+#REF!</f>
        <v>#REF!</v>
      </c>
      <c r="N6" s="337" t="e">
        <f aca="true" t="shared" si="0" ref="N6:N11">L6+M6</f>
        <v>#REF!</v>
      </c>
      <c r="O6" s="118"/>
    </row>
    <row r="7" spans="1:15" ht="22.5" customHeight="1">
      <c r="A7" s="128" t="s">
        <v>144</v>
      </c>
      <c r="B7" s="129" t="s">
        <v>1</v>
      </c>
      <c r="C7" s="129" t="e">
        <f>+#REF!</f>
        <v>#REF!</v>
      </c>
      <c r="D7" s="130" t="s">
        <v>1</v>
      </c>
      <c r="E7" s="129" t="e">
        <f>+#REF!</f>
        <v>#REF!</v>
      </c>
      <c r="F7" s="130" t="s">
        <v>1</v>
      </c>
      <c r="G7" s="129" t="e">
        <f>+#REF!</f>
        <v>#REF!</v>
      </c>
      <c r="H7" s="337" t="e">
        <f>+#REF!</f>
        <v>#REF!</v>
      </c>
      <c r="I7" s="338" t="e">
        <f>ROUND(12*+#REF!,1)</f>
        <v>#REF!</v>
      </c>
      <c r="J7" s="132"/>
      <c r="K7" s="132"/>
      <c r="L7" s="337" t="e">
        <f>+#REF!</f>
        <v>#REF!</v>
      </c>
      <c r="M7" s="337" t="e">
        <f>+#REF!</f>
        <v>#REF!</v>
      </c>
      <c r="N7" s="337" t="e">
        <f t="shared" si="0"/>
        <v>#REF!</v>
      </c>
      <c r="O7" s="118"/>
    </row>
    <row r="8" spans="1:15" ht="22.5" customHeight="1">
      <c r="A8" s="128" t="s">
        <v>145</v>
      </c>
      <c r="B8" s="129" t="s">
        <v>1</v>
      </c>
      <c r="C8" s="129" t="e">
        <f>+#REF!</f>
        <v>#REF!</v>
      </c>
      <c r="D8" s="130" t="s">
        <v>1</v>
      </c>
      <c r="E8" s="129" t="e">
        <f>+#REF!</f>
        <v>#REF!</v>
      </c>
      <c r="F8" s="130" t="s">
        <v>1</v>
      </c>
      <c r="G8" s="129" t="e">
        <f>+#REF!</f>
        <v>#REF!</v>
      </c>
      <c r="H8" s="337" t="e">
        <f>+#REF!</f>
        <v>#REF!</v>
      </c>
      <c r="I8" s="338" t="e">
        <f>ROUND(12*+#REF!,1)</f>
        <v>#REF!</v>
      </c>
      <c r="J8" s="132"/>
      <c r="K8" s="132"/>
      <c r="L8" s="337" t="e">
        <f>+#REF!</f>
        <v>#REF!</v>
      </c>
      <c r="M8" s="337" t="e">
        <f>+#REF!</f>
        <v>#REF!</v>
      </c>
      <c r="N8" s="337" t="e">
        <f t="shared" si="0"/>
        <v>#REF!</v>
      </c>
      <c r="O8" s="118"/>
    </row>
    <row r="9" spans="1:15" ht="22.5" customHeight="1">
      <c r="A9" s="128" t="s">
        <v>146</v>
      </c>
      <c r="B9" s="129" t="s">
        <v>1</v>
      </c>
      <c r="C9" s="129" t="e">
        <f>+#REF!</f>
        <v>#REF!</v>
      </c>
      <c r="D9" s="130" t="s">
        <v>1</v>
      </c>
      <c r="E9" s="129" t="e">
        <f>+#REF!</f>
        <v>#REF!</v>
      </c>
      <c r="F9" s="130" t="s">
        <v>1</v>
      </c>
      <c r="G9" s="129" t="e">
        <f>+#REF!</f>
        <v>#REF!</v>
      </c>
      <c r="H9" s="337" t="e">
        <f>+#REF!</f>
        <v>#REF!</v>
      </c>
      <c r="I9" s="338" t="e">
        <f>ROUND(12*+#REF!,1)</f>
        <v>#REF!</v>
      </c>
      <c r="J9" s="132"/>
      <c r="K9" s="132"/>
      <c r="L9" s="337" t="e">
        <f>+#REF!</f>
        <v>#REF!</v>
      </c>
      <c r="M9" s="337" t="e">
        <f>+#REF!</f>
        <v>#REF!</v>
      </c>
      <c r="N9" s="337" t="e">
        <f t="shared" si="0"/>
        <v>#REF!</v>
      </c>
      <c r="O9" s="118"/>
    </row>
    <row r="10" spans="1:15" ht="22.5" customHeight="1">
      <c r="A10" s="128" t="s">
        <v>166</v>
      </c>
      <c r="B10" s="129" t="s">
        <v>1</v>
      </c>
      <c r="C10" s="129" t="e">
        <f>+#REF!</f>
        <v>#REF!</v>
      </c>
      <c r="D10" s="130" t="s">
        <v>1</v>
      </c>
      <c r="E10" s="129" t="e">
        <f>+#REF!</f>
        <v>#REF!</v>
      </c>
      <c r="F10" s="130" t="s">
        <v>1</v>
      </c>
      <c r="G10" s="129" t="e">
        <f>+#REF!</f>
        <v>#REF!</v>
      </c>
      <c r="H10" s="337" t="e">
        <f>+#REF!</f>
        <v>#REF!</v>
      </c>
      <c r="I10" s="338" t="e">
        <f>ROUND(12*+#REF!,1)</f>
        <v>#REF!</v>
      </c>
      <c r="J10" s="132"/>
      <c r="K10" s="132"/>
      <c r="L10" s="337" t="e">
        <f>+#REF!</f>
        <v>#REF!</v>
      </c>
      <c r="M10" s="337" t="e">
        <f>+#REF!</f>
        <v>#REF!</v>
      </c>
      <c r="N10" s="337" t="e">
        <f t="shared" si="0"/>
        <v>#REF!</v>
      </c>
      <c r="O10" s="118"/>
    </row>
    <row r="11" spans="1:15" ht="22.5" customHeight="1">
      <c r="A11" s="128" t="s">
        <v>167</v>
      </c>
      <c r="B11" s="129" t="s">
        <v>1</v>
      </c>
      <c r="C11" s="129" t="e">
        <f>+#REF!</f>
        <v>#REF!</v>
      </c>
      <c r="D11" s="130" t="s">
        <v>1</v>
      </c>
      <c r="E11" s="129" t="e">
        <f>+#REF!</f>
        <v>#REF!</v>
      </c>
      <c r="F11" s="130" t="s">
        <v>1</v>
      </c>
      <c r="G11" s="129" t="e">
        <f>+#REF!</f>
        <v>#REF!</v>
      </c>
      <c r="H11" s="337" t="e">
        <f>+#REF!</f>
        <v>#REF!</v>
      </c>
      <c r="I11" s="338" t="e">
        <f>ROUND(12*+#REF!,1)</f>
        <v>#REF!</v>
      </c>
      <c r="J11" s="132"/>
      <c r="K11" s="132"/>
      <c r="L11" s="337" t="e">
        <f>+#REF!</f>
        <v>#REF!</v>
      </c>
      <c r="M11" s="337" t="e">
        <f>+#REF!</f>
        <v>#REF!</v>
      </c>
      <c r="N11" s="337" t="e">
        <f t="shared" si="0"/>
        <v>#REF!</v>
      </c>
      <c r="O11" s="118"/>
    </row>
    <row r="12" spans="1:15" ht="22.5" customHeight="1">
      <c r="A12" s="128" t="s">
        <v>168</v>
      </c>
      <c r="B12" s="129" t="s">
        <v>1</v>
      </c>
      <c r="C12" s="129"/>
      <c r="D12" s="130"/>
      <c r="E12" s="129"/>
      <c r="F12" s="130"/>
      <c r="G12" s="129"/>
      <c r="H12" s="131"/>
      <c r="I12" s="132"/>
      <c r="J12" s="132"/>
      <c r="K12" s="132"/>
      <c r="L12" s="131"/>
      <c r="M12" s="131"/>
      <c r="N12" s="131"/>
      <c r="O12" s="118"/>
    </row>
    <row r="13" spans="1:15" ht="22.5" customHeight="1">
      <c r="A13" s="128" t="s">
        <v>169</v>
      </c>
      <c r="B13" s="129" t="s">
        <v>1</v>
      </c>
      <c r="C13" s="129"/>
      <c r="D13" s="130"/>
      <c r="E13" s="129"/>
      <c r="F13" s="130"/>
      <c r="G13" s="129"/>
      <c r="H13" s="131"/>
      <c r="I13" s="132"/>
      <c r="J13" s="132"/>
      <c r="K13" s="132"/>
      <c r="L13" s="131"/>
      <c r="M13" s="131"/>
      <c r="N13" s="131"/>
      <c r="O13" s="118"/>
    </row>
    <row r="14" spans="1:16" ht="21.75" customHeight="1">
      <c r="A14" s="133" t="s">
        <v>170</v>
      </c>
      <c r="B14" s="134"/>
      <c r="C14" s="134"/>
      <c r="D14" s="134"/>
      <c r="E14" s="134"/>
      <c r="F14" s="134"/>
      <c r="G14" s="135"/>
      <c r="H14" s="118"/>
      <c r="I14" s="136"/>
      <c r="J14" s="136"/>
      <c r="K14" s="136"/>
      <c r="L14" s="137"/>
      <c r="M14" s="137"/>
      <c r="N14" s="138">
        <v>0</v>
      </c>
      <c r="O14" s="118"/>
      <c r="P14" s="190" t="s">
        <v>226</v>
      </c>
    </row>
    <row r="15" spans="1:15" ht="23.25" customHeight="1">
      <c r="A15" s="118"/>
      <c r="B15" s="139"/>
      <c r="C15" s="118"/>
      <c r="D15" s="118"/>
      <c r="E15" s="118"/>
      <c r="F15" s="118"/>
      <c r="G15" s="118"/>
      <c r="H15" s="118"/>
      <c r="I15" s="118"/>
      <c r="J15" s="118"/>
      <c r="K15" s="140"/>
      <c r="L15" s="137"/>
      <c r="M15" s="141" t="s">
        <v>171</v>
      </c>
      <c r="N15" s="142" t="e">
        <f>SUM(N6:N14)</f>
        <v>#REF!</v>
      </c>
      <c r="O15" s="118"/>
    </row>
    <row r="16" spans="1:15" ht="16.5">
      <c r="A16" s="143"/>
      <c r="B16" s="120" t="s">
        <v>172</v>
      </c>
      <c r="C16" s="143"/>
      <c r="D16" s="143"/>
      <c r="E16" s="143"/>
      <c r="F16" s="143"/>
      <c r="G16" s="143"/>
      <c r="H16" s="143"/>
      <c r="I16" s="143"/>
      <c r="J16" s="143"/>
      <c r="K16" s="143"/>
      <c r="L16" s="143"/>
      <c r="M16" s="143"/>
      <c r="N16" s="143"/>
      <c r="O16" s="118"/>
    </row>
    <row r="17" spans="1:15" ht="33" customHeight="1">
      <c r="A17" s="143"/>
      <c r="B17" s="143"/>
      <c r="C17" s="672" t="s">
        <v>159</v>
      </c>
      <c r="D17" s="672"/>
      <c r="E17" s="672"/>
      <c r="F17" s="672"/>
      <c r="G17" s="672"/>
      <c r="H17" s="672"/>
      <c r="I17" s="144" t="s">
        <v>161</v>
      </c>
      <c r="J17" s="144" t="s">
        <v>162</v>
      </c>
      <c r="K17" s="144" t="s">
        <v>163</v>
      </c>
      <c r="L17" s="145" t="s">
        <v>164</v>
      </c>
      <c r="M17" s="146" t="s">
        <v>165</v>
      </c>
      <c r="N17" s="147" t="s">
        <v>31</v>
      </c>
      <c r="O17" s="118"/>
    </row>
    <row r="18" spans="1:15" ht="15.75" customHeight="1">
      <c r="A18" s="143"/>
      <c r="B18" s="143"/>
      <c r="C18" s="148"/>
      <c r="D18" s="148"/>
      <c r="E18" s="148"/>
      <c r="F18" s="148"/>
      <c r="G18" s="148"/>
      <c r="H18" s="148"/>
      <c r="I18" s="146"/>
      <c r="J18" s="146"/>
      <c r="K18" s="146"/>
      <c r="L18" s="145"/>
      <c r="M18" s="146"/>
      <c r="N18" s="146"/>
      <c r="O18" s="118"/>
    </row>
    <row r="19" spans="1:15" ht="21.75" customHeight="1">
      <c r="A19" s="118"/>
      <c r="B19" s="149"/>
      <c r="C19" s="150" t="s">
        <v>173</v>
      </c>
      <c r="D19" s="151"/>
      <c r="E19" s="151"/>
      <c r="F19" s="151"/>
      <c r="G19" s="151"/>
      <c r="H19" s="151"/>
      <c r="I19" s="337"/>
      <c r="J19" s="337"/>
      <c r="K19" s="337"/>
      <c r="L19" s="337"/>
      <c r="M19" s="337"/>
      <c r="N19" s="337">
        <f aca="true" t="shared" si="1" ref="N19:N28">L19+M19</f>
        <v>0</v>
      </c>
      <c r="O19" s="118"/>
    </row>
    <row r="20" spans="1:15" ht="21.75" customHeight="1">
      <c r="A20" s="118"/>
      <c r="B20" s="149"/>
      <c r="C20" s="150" t="s">
        <v>174</v>
      </c>
      <c r="D20" s="151"/>
      <c r="E20" s="151"/>
      <c r="F20" s="151"/>
      <c r="G20" s="151"/>
      <c r="H20" s="151"/>
      <c r="I20" s="337"/>
      <c r="J20" s="337"/>
      <c r="K20" s="337"/>
      <c r="L20" s="337"/>
      <c r="M20" s="337"/>
      <c r="N20" s="337">
        <f t="shared" si="1"/>
        <v>0</v>
      </c>
      <c r="O20" s="118"/>
    </row>
    <row r="21" spans="1:15" ht="21.75" customHeight="1">
      <c r="A21" s="118"/>
      <c r="B21" s="149"/>
      <c r="C21" s="150" t="s">
        <v>175</v>
      </c>
      <c r="D21" s="151"/>
      <c r="E21" s="151"/>
      <c r="F21" s="151"/>
      <c r="H21" s="151"/>
      <c r="I21" s="337"/>
      <c r="J21" s="337"/>
      <c r="K21" s="337"/>
      <c r="L21" s="337"/>
      <c r="M21" s="337"/>
      <c r="N21" s="337">
        <f t="shared" si="1"/>
        <v>0</v>
      </c>
      <c r="O21" s="118"/>
    </row>
    <row r="22" spans="1:15" ht="21.75" customHeight="1">
      <c r="A22" s="118"/>
      <c r="B22" s="192">
        <f>COUNT(#REF!)</f>
        <v>0</v>
      </c>
      <c r="C22" s="150" t="s">
        <v>176</v>
      </c>
      <c r="D22" s="151"/>
      <c r="E22" s="151"/>
      <c r="F22" s="151"/>
      <c r="G22" s="151"/>
      <c r="H22" s="151"/>
      <c r="I22" s="337" t="e">
        <f>SUM(#REF!)</f>
        <v>#REF!</v>
      </c>
      <c r="J22" s="337"/>
      <c r="K22" s="337"/>
      <c r="L22" s="337" t="e">
        <f>SUM(#REF!)</f>
        <v>#REF!</v>
      </c>
      <c r="M22" s="337" t="e">
        <f>SUM(#REF!)</f>
        <v>#REF!</v>
      </c>
      <c r="N22" s="337" t="e">
        <f t="shared" si="1"/>
        <v>#REF!</v>
      </c>
      <c r="O22" s="118"/>
    </row>
    <row r="23" spans="1:15" ht="21.75" customHeight="1">
      <c r="A23" s="118"/>
      <c r="B23" s="192">
        <f>COUNT(#REF!)</f>
        <v>0</v>
      </c>
      <c r="C23" s="673" t="e">
        <f>+#REF!</f>
        <v>#REF!</v>
      </c>
      <c r="D23" s="676"/>
      <c r="E23" s="676"/>
      <c r="F23" s="676"/>
      <c r="G23" s="676"/>
      <c r="H23" s="677"/>
      <c r="I23" s="337" t="e">
        <f>+#REF!</f>
        <v>#REF!</v>
      </c>
      <c r="J23" s="338"/>
      <c r="K23" s="338"/>
      <c r="L23" s="337" t="e">
        <f>SUM(#REF!)</f>
        <v>#REF!</v>
      </c>
      <c r="M23" s="337" t="e">
        <f>SUM(#REF!)</f>
        <v>#REF!</v>
      </c>
      <c r="N23" s="337" t="e">
        <f t="shared" si="1"/>
        <v>#REF!</v>
      </c>
      <c r="O23" s="118"/>
    </row>
    <row r="24" spans="1:15" ht="21.75" customHeight="1">
      <c r="A24" s="118"/>
      <c r="B24" s="192">
        <f>COUNT(#REF!)</f>
        <v>0</v>
      </c>
      <c r="C24" s="673" t="e">
        <f>+#REF!</f>
        <v>#REF!</v>
      </c>
      <c r="D24" s="676"/>
      <c r="E24" s="676"/>
      <c r="F24" s="676"/>
      <c r="G24" s="676"/>
      <c r="H24" s="677"/>
      <c r="I24" s="337" t="e">
        <f>+#REF!</f>
        <v>#REF!</v>
      </c>
      <c r="J24" s="338"/>
      <c r="K24" s="338"/>
      <c r="L24" s="337" t="e">
        <f>SUM(#REF!)</f>
        <v>#REF!</v>
      </c>
      <c r="M24" s="337" t="e">
        <f>SUM(#REF!)</f>
        <v>#REF!</v>
      </c>
      <c r="N24" s="337" t="e">
        <f t="shared" si="1"/>
        <v>#REF!</v>
      </c>
      <c r="O24" s="118"/>
    </row>
    <row r="25" spans="1:15" ht="21.75" customHeight="1">
      <c r="A25" s="118"/>
      <c r="B25" s="192">
        <f>COUNT(#REF!)</f>
        <v>0</v>
      </c>
      <c r="C25" s="673" t="e">
        <f>+#REF!</f>
        <v>#REF!</v>
      </c>
      <c r="D25" s="676"/>
      <c r="E25" s="676"/>
      <c r="F25" s="676"/>
      <c r="G25" s="676"/>
      <c r="H25" s="677"/>
      <c r="I25" s="337" t="e">
        <f>+#REF!</f>
        <v>#REF!</v>
      </c>
      <c r="J25" s="338"/>
      <c r="K25" s="338"/>
      <c r="L25" s="337" t="e">
        <f>SUM(#REF!)</f>
        <v>#REF!</v>
      </c>
      <c r="M25" s="337" t="e">
        <f>SUM(#REF!)</f>
        <v>#REF!</v>
      </c>
      <c r="N25" s="337" t="e">
        <f t="shared" si="1"/>
        <v>#REF!</v>
      </c>
      <c r="O25" s="118"/>
    </row>
    <row r="26" spans="1:15" ht="21.75" customHeight="1">
      <c r="A26" s="118"/>
      <c r="B26" s="149">
        <f>COUNT(#REF!)</f>
        <v>0</v>
      </c>
      <c r="C26" s="673"/>
      <c r="D26" s="674"/>
      <c r="E26" s="674"/>
      <c r="F26" s="674"/>
      <c r="G26" s="674"/>
      <c r="H26" s="675"/>
      <c r="I26" s="338"/>
      <c r="J26" s="338"/>
      <c r="K26" s="338"/>
      <c r="L26" s="337"/>
      <c r="M26" s="337"/>
      <c r="N26" s="337">
        <f t="shared" si="1"/>
        <v>0</v>
      </c>
      <c r="O26" s="118"/>
    </row>
    <row r="27" spans="1:15" ht="21.75" customHeight="1">
      <c r="A27" s="118"/>
      <c r="B27" s="149">
        <f>COUNT(#REF!)</f>
        <v>0</v>
      </c>
      <c r="C27" s="673"/>
      <c r="D27" s="674"/>
      <c r="E27" s="674"/>
      <c r="F27" s="674"/>
      <c r="G27" s="674"/>
      <c r="H27" s="675"/>
      <c r="I27" s="338"/>
      <c r="J27" s="338"/>
      <c r="K27" s="338"/>
      <c r="L27" s="337"/>
      <c r="M27" s="337"/>
      <c r="N27" s="337">
        <f t="shared" si="1"/>
        <v>0</v>
      </c>
      <c r="O27" s="118"/>
    </row>
    <row r="28" spans="1:15" ht="21.75" customHeight="1">
      <c r="A28" s="118"/>
      <c r="B28" s="149">
        <f>COUNT(#REF!)</f>
        <v>0</v>
      </c>
      <c r="C28" s="673"/>
      <c r="D28" s="674"/>
      <c r="E28" s="674"/>
      <c r="F28" s="674"/>
      <c r="G28" s="674"/>
      <c r="H28" s="675"/>
      <c r="I28" s="338"/>
      <c r="J28" s="338"/>
      <c r="K28" s="338"/>
      <c r="L28" s="337"/>
      <c r="M28" s="337"/>
      <c r="N28" s="337">
        <f t="shared" si="1"/>
        <v>0</v>
      </c>
      <c r="O28" s="118"/>
    </row>
    <row r="29" spans="1:15" ht="21.75" customHeight="1">
      <c r="A29" s="118"/>
      <c r="B29" s="152">
        <f>SUM(B19:B28)</f>
        <v>0</v>
      </c>
      <c r="C29" s="120" t="s">
        <v>177</v>
      </c>
      <c r="D29" s="153"/>
      <c r="E29" s="153"/>
      <c r="F29" s="153"/>
      <c r="G29" s="118"/>
      <c r="H29" s="118"/>
      <c r="I29" s="118"/>
      <c r="J29" s="118"/>
      <c r="K29" s="118"/>
      <c r="L29" s="118"/>
      <c r="M29" s="154" t="s">
        <v>178</v>
      </c>
      <c r="N29" s="341" t="e">
        <f>SUM(N19:N28)</f>
        <v>#REF!</v>
      </c>
      <c r="O29" s="118"/>
    </row>
    <row r="30" spans="1:15" ht="5.25" customHeight="1">
      <c r="A30" s="118"/>
      <c r="B30" s="118"/>
      <c r="C30" s="118"/>
      <c r="D30" s="118"/>
      <c r="E30" s="118"/>
      <c r="F30" s="118"/>
      <c r="G30" s="118"/>
      <c r="H30" s="118"/>
      <c r="I30" s="118"/>
      <c r="J30" s="118"/>
      <c r="K30" s="118"/>
      <c r="L30" s="118"/>
      <c r="M30" s="118"/>
      <c r="N30" s="342"/>
      <c r="O30" s="118"/>
    </row>
    <row r="31" spans="1:15" ht="18.75">
      <c r="A31" s="118"/>
      <c r="B31" s="118"/>
      <c r="C31" s="118"/>
      <c r="D31" s="118"/>
      <c r="E31" s="118"/>
      <c r="F31" s="118"/>
      <c r="G31" s="118"/>
      <c r="H31" s="155"/>
      <c r="I31" s="118"/>
      <c r="J31" s="118"/>
      <c r="K31" s="118"/>
      <c r="L31" s="118"/>
      <c r="M31" s="156" t="s">
        <v>179</v>
      </c>
      <c r="N31" s="343" t="e">
        <f>N29+N15</f>
        <v>#REF!</v>
      </c>
      <c r="O31" s="118"/>
    </row>
    <row r="32" spans="1:15" ht="19.5">
      <c r="A32" s="118"/>
      <c r="B32" s="118"/>
      <c r="C32" s="118"/>
      <c r="D32" s="118"/>
      <c r="E32" s="118"/>
      <c r="F32" s="118"/>
      <c r="G32" s="118"/>
      <c r="H32" s="155"/>
      <c r="I32" s="118"/>
      <c r="J32" s="118"/>
      <c r="K32" s="118"/>
      <c r="L32" s="118"/>
      <c r="M32" s="157"/>
      <c r="N32" s="158"/>
      <c r="O32" s="118"/>
    </row>
    <row r="33" spans="1:15" ht="18.75" customHeight="1">
      <c r="A33" s="118"/>
      <c r="B33" s="118"/>
      <c r="C33" s="118"/>
      <c r="D33" s="118"/>
      <c r="E33" s="118"/>
      <c r="F33" s="118" t="s">
        <v>1</v>
      </c>
      <c r="G33" s="118"/>
      <c r="H33" s="118"/>
      <c r="I33" s="118"/>
      <c r="J33" s="118"/>
      <c r="K33" s="118"/>
      <c r="L33" s="118"/>
      <c r="M33" s="118"/>
      <c r="N33" s="118"/>
      <c r="O33" s="118"/>
    </row>
    <row r="34" spans="1:15" ht="17.25" customHeight="1">
      <c r="A34" s="118"/>
      <c r="B34" s="118"/>
      <c r="C34" s="118"/>
      <c r="D34" s="118"/>
      <c r="E34" s="118"/>
      <c r="F34" s="118"/>
      <c r="G34" s="118"/>
      <c r="H34" s="118"/>
      <c r="I34" s="118"/>
      <c r="J34" s="118"/>
      <c r="K34" s="118"/>
      <c r="L34" s="118"/>
      <c r="M34" s="118"/>
      <c r="N34" s="159" t="s">
        <v>180</v>
      </c>
      <c r="O34" s="118"/>
    </row>
    <row r="35" spans="1:15" ht="23.25" customHeight="1">
      <c r="A35" s="118"/>
      <c r="C35" s="118"/>
      <c r="D35" s="118"/>
      <c r="E35" s="118"/>
      <c r="F35" s="118"/>
      <c r="G35" s="118"/>
      <c r="H35" s="118"/>
      <c r="I35" s="118"/>
      <c r="J35" s="118"/>
      <c r="K35" s="118"/>
      <c r="L35" s="118"/>
      <c r="M35" s="118"/>
      <c r="N35" s="159" t="s">
        <v>181</v>
      </c>
      <c r="O35" s="118"/>
    </row>
    <row r="36" ht="12.75">
      <c r="A36" s="118"/>
    </row>
    <row r="38" ht="12" customHeight="1"/>
  </sheetData>
  <sheetProtection/>
  <mergeCells count="9">
    <mergeCell ref="O1:O2"/>
    <mergeCell ref="C17:H17"/>
    <mergeCell ref="C27:H27"/>
    <mergeCell ref="C28:H28"/>
    <mergeCell ref="C24:H24"/>
    <mergeCell ref="C25:H25"/>
    <mergeCell ref="C26:H26"/>
    <mergeCell ref="C23:H23"/>
    <mergeCell ref="A2:N2"/>
  </mergeCells>
  <dataValidations count="2">
    <dataValidation showInputMessage="1" showErrorMessage="1" sqref="B6:B13"/>
    <dataValidation type="decimal" allowBlank="1" showInputMessage="1" showErrorMessage="1" sqref="I6:K13 L26:M28 J23:K28 I26:I28">
      <formula1>0</formula1>
      <formula2>12</formula2>
    </dataValidation>
  </dataValidations>
  <printOptions/>
  <pageMargins left="0.2" right="0.2" top="0.25" bottom="0.25" header="0.23" footer="0.24"/>
  <pageSetup fitToHeight="1" fitToWidth="1" horizontalDpi="600" verticalDpi="600" orientation="landscape" scale="7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E23" sqref="E23"/>
    </sheetView>
  </sheetViews>
  <sheetFormatPr defaultColWidth="7.10546875" defaultRowHeight="15"/>
  <cols>
    <col min="1" max="1" width="5.10546875" style="117" customWidth="1"/>
    <col min="2" max="2" width="6.77734375" style="117" customWidth="1"/>
    <col min="3" max="3" width="10.3359375" style="117" customWidth="1"/>
    <col min="4" max="4" width="12.3359375" style="117" customWidth="1"/>
    <col min="5" max="5" width="21.5546875" style="117" customWidth="1"/>
    <col min="6" max="6" width="7.99609375" style="117" customWidth="1"/>
    <col min="7" max="7" width="20.21484375" style="117" customWidth="1"/>
    <col min="8" max="8" width="14.6640625" style="117" customWidth="1"/>
    <col min="9" max="9" width="6.3359375" style="117" customWidth="1"/>
    <col min="10" max="11" width="6.10546875" style="117" customWidth="1"/>
    <col min="12" max="12" width="13.4453125" style="117" customWidth="1"/>
    <col min="13" max="13" width="13.5546875" style="117" customWidth="1"/>
    <col min="14" max="14" width="17.10546875" style="117" customWidth="1"/>
    <col min="15" max="15" width="8.99609375" style="117" customWidth="1"/>
    <col min="16" max="19" width="7.10546875" style="117" customWidth="1"/>
    <col min="20" max="20" width="13.21484375" style="117" bestFit="1" customWidth="1"/>
    <col min="21" max="24" width="7.10546875" style="117" customWidth="1"/>
    <col min="25" max="25" width="20.10546875" style="117" bestFit="1" customWidth="1"/>
    <col min="26" max="16384" width="7.10546875" style="117" customWidth="1"/>
  </cols>
  <sheetData>
    <row r="1" spans="1:15" ht="18" customHeight="1">
      <c r="A1" s="118"/>
      <c r="I1" s="118"/>
      <c r="J1" s="118"/>
      <c r="K1" s="118"/>
      <c r="L1" s="118"/>
      <c r="M1" s="118"/>
      <c r="O1" s="671"/>
    </row>
    <row r="2" spans="1:15" ht="23.25">
      <c r="A2" s="678" t="s">
        <v>239</v>
      </c>
      <c r="B2" s="678"/>
      <c r="C2" s="678"/>
      <c r="D2" s="678"/>
      <c r="E2" s="678"/>
      <c r="F2" s="678"/>
      <c r="G2" s="678"/>
      <c r="H2" s="678"/>
      <c r="I2" s="678"/>
      <c r="J2" s="678"/>
      <c r="K2" s="678"/>
      <c r="L2" s="678"/>
      <c r="M2" s="678"/>
      <c r="N2" s="678"/>
      <c r="O2" s="671"/>
    </row>
    <row r="3" spans="1:15" ht="22.5" customHeight="1">
      <c r="A3" s="118"/>
      <c r="I3" s="118"/>
      <c r="J3" s="118"/>
      <c r="K3" s="118"/>
      <c r="L3" s="118"/>
      <c r="M3" s="118" t="s">
        <v>1</v>
      </c>
      <c r="N3" s="118"/>
      <c r="O3" s="119"/>
    </row>
    <row r="4" spans="1:15" ht="16.5">
      <c r="A4" s="118"/>
      <c r="B4" s="120" t="s">
        <v>153</v>
      </c>
      <c r="C4" s="118"/>
      <c r="D4" s="118"/>
      <c r="E4" s="118"/>
      <c r="F4" s="118"/>
      <c r="G4" s="118"/>
      <c r="H4" s="118"/>
      <c r="I4" s="118"/>
      <c r="J4" s="118"/>
      <c r="K4" s="118"/>
      <c r="L4" s="118"/>
      <c r="M4" s="118"/>
      <c r="N4" s="118"/>
      <c r="O4" s="118"/>
    </row>
    <row r="5" spans="1:16" s="127" customFormat="1" ht="39" customHeight="1">
      <c r="A5" s="121"/>
      <c r="B5" s="122" t="s">
        <v>154</v>
      </c>
      <c r="C5" s="122" t="s">
        <v>155</v>
      </c>
      <c r="D5" s="122" t="s">
        <v>156</v>
      </c>
      <c r="E5" s="123" t="s">
        <v>157</v>
      </c>
      <c r="F5" s="122" t="s">
        <v>158</v>
      </c>
      <c r="G5" s="123" t="s">
        <v>159</v>
      </c>
      <c r="H5" s="122" t="s">
        <v>160</v>
      </c>
      <c r="I5" s="124" t="s">
        <v>161</v>
      </c>
      <c r="J5" s="124" t="s">
        <v>162</v>
      </c>
      <c r="K5" s="124" t="s">
        <v>163</v>
      </c>
      <c r="L5" s="125" t="s">
        <v>164</v>
      </c>
      <c r="M5" s="124" t="s">
        <v>165</v>
      </c>
      <c r="N5" s="124" t="s">
        <v>31</v>
      </c>
      <c r="O5" s="121"/>
      <c r="P5" s="126" t="s">
        <v>163</v>
      </c>
    </row>
    <row r="6" spans="1:15" ht="22.5" customHeight="1">
      <c r="A6" s="128" t="s">
        <v>143</v>
      </c>
      <c r="B6" s="129" t="s">
        <v>1</v>
      </c>
      <c r="C6" s="129" t="e">
        <f>+#REF!</f>
        <v>#REF!</v>
      </c>
      <c r="D6" s="130" t="s">
        <v>1</v>
      </c>
      <c r="E6" s="129" t="e">
        <f>+#REF!</f>
        <v>#REF!</v>
      </c>
      <c r="F6" s="130" t="s">
        <v>1</v>
      </c>
      <c r="G6" s="129" t="e">
        <f>+#REF!</f>
        <v>#REF!</v>
      </c>
      <c r="H6" s="337" t="e">
        <f>+#REF!</f>
        <v>#REF!</v>
      </c>
      <c r="I6" s="338" t="e">
        <f>ROUND(12*+#REF!,1)</f>
        <v>#REF!</v>
      </c>
      <c r="J6" s="338"/>
      <c r="K6" s="338"/>
      <c r="L6" s="337" t="e">
        <f>+#REF!</f>
        <v>#REF!</v>
      </c>
      <c r="M6" s="337" t="e">
        <f>+#REF!</f>
        <v>#REF!</v>
      </c>
      <c r="N6" s="337" t="e">
        <f aca="true" t="shared" si="0" ref="N6:N11">L6+M6</f>
        <v>#REF!</v>
      </c>
      <c r="O6" s="118"/>
    </row>
    <row r="7" spans="1:15" ht="22.5" customHeight="1">
      <c r="A7" s="128" t="s">
        <v>144</v>
      </c>
      <c r="B7" s="129" t="s">
        <v>1</v>
      </c>
      <c r="C7" s="129" t="e">
        <f>+#REF!</f>
        <v>#REF!</v>
      </c>
      <c r="D7" s="130" t="s">
        <v>1</v>
      </c>
      <c r="E7" s="129" t="e">
        <f>+#REF!</f>
        <v>#REF!</v>
      </c>
      <c r="F7" s="130" t="s">
        <v>1</v>
      </c>
      <c r="G7" s="129" t="e">
        <f>+#REF!</f>
        <v>#REF!</v>
      </c>
      <c r="H7" s="337" t="e">
        <f>+#REF!</f>
        <v>#REF!</v>
      </c>
      <c r="I7" s="338" t="e">
        <f>ROUND(12*+#REF!,1)</f>
        <v>#REF!</v>
      </c>
      <c r="J7" s="338"/>
      <c r="K7" s="338"/>
      <c r="L7" s="337" t="e">
        <f>+#REF!</f>
        <v>#REF!</v>
      </c>
      <c r="M7" s="337" t="e">
        <f>+#REF!</f>
        <v>#REF!</v>
      </c>
      <c r="N7" s="337" t="e">
        <f t="shared" si="0"/>
        <v>#REF!</v>
      </c>
      <c r="O7" s="118"/>
    </row>
    <row r="8" spans="1:15" ht="22.5" customHeight="1">
      <c r="A8" s="128" t="s">
        <v>145</v>
      </c>
      <c r="B8" s="129" t="s">
        <v>1</v>
      </c>
      <c r="C8" s="129" t="e">
        <f>+#REF!</f>
        <v>#REF!</v>
      </c>
      <c r="D8" s="130" t="s">
        <v>1</v>
      </c>
      <c r="E8" s="129" t="e">
        <f>+#REF!</f>
        <v>#REF!</v>
      </c>
      <c r="F8" s="130" t="s">
        <v>1</v>
      </c>
      <c r="G8" s="129" t="e">
        <f>+#REF!</f>
        <v>#REF!</v>
      </c>
      <c r="H8" s="337" t="e">
        <f>+#REF!</f>
        <v>#REF!</v>
      </c>
      <c r="I8" s="338" t="e">
        <f>ROUND(12*+#REF!,1)</f>
        <v>#REF!</v>
      </c>
      <c r="J8" s="338"/>
      <c r="K8" s="338"/>
      <c r="L8" s="337" t="e">
        <f>+#REF!</f>
        <v>#REF!</v>
      </c>
      <c r="M8" s="337" t="e">
        <f>+#REF!</f>
        <v>#REF!</v>
      </c>
      <c r="N8" s="337" t="e">
        <f t="shared" si="0"/>
        <v>#REF!</v>
      </c>
      <c r="O8" s="118"/>
    </row>
    <row r="9" spans="1:15" ht="22.5" customHeight="1">
      <c r="A9" s="128" t="s">
        <v>146</v>
      </c>
      <c r="B9" s="129" t="s">
        <v>1</v>
      </c>
      <c r="C9" s="129" t="e">
        <f>+#REF!</f>
        <v>#REF!</v>
      </c>
      <c r="D9" s="130" t="s">
        <v>1</v>
      </c>
      <c r="E9" s="129" t="e">
        <f>+#REF!</f>
        <v>#REF!</v>
      </c>
      <c r="F9" s="130" t="s">
        <v>1</v>
      </c>
      <c r="G9" s="129" t="e">
        <f>+#REF!</f>
        <v>#REF!</v>
      </c>
      <c r="H9" s="337" t="e">
        <f>+#REF!</f>
        <v>#REF!</v>
      </c>
      <c r="I9" s="338" t="e">
        <f>ROUND(12*+#REF!,1)</f>
        <v>#REF!</v>
      </c>
      <c r="J9" s="338"/>
      <c r="K9" s="338"/>
      <c r="L9" s="337" t="e">
        <f>+#REF!</f>
        <v>#REF!</v>
      </c>
      <c r="M9" s="337" t="e">
        <f>+#REF!</f>
        <v>#REF!</v>
      </c>
      <c r="N9" s="337" t="e">
        <f t="shared" si="0"/>
        <v>#REF!</v>
      </c>
      <c r="O9" s="118"/>
    </row>
    <row r="10" spans="1:15" ht="22.5" customHeight="1">
      <c r="A10" s="128" t="s">
        <v>166</v>
      </c>
      <c r="B10" s="129" t="s">
        <v>1</v>
      </c>
      <c r="C10" s="129" t="e">
        <f>+#REF!</f>
        <v>#REF!</v>
      </c>
      <c r="D10" s="130" t="s">
        <v>1</v>
      </c>
      <c r="E10" s="129" t="e">
        <f>+#REF!</f>
        <v>#REF!</v>
      </c>
      <c r="F10" s="130" t="s">
        <v>1</v>
      </c>
      <c r="G10" s="129" t="e">
        <f>+#REF!</f>
        <v>#REF!</v>
      </c>
      <c r="H10" s="337" t="e">
        <f>+#REF!</f>
        <v>#REF!</v>
      </c>
      <c r="I10" s="338" t="e">
        <f>ROUND(12*+#REF!,1)</f>
        <v>#REF!</v>
      </c>
      <c r="J10" s="338"/>
      <c r="K10" s="338"/>
      <c r="L10" s="337" t="e">
        <f>+#REF!</f>
        <v>#REF!</v>
      </c>
      <c r="M10" s="337" t="e">
        <f>+#REF!</f>
        <v>#REF!</v>
      </c>
      <c r="N10" s="337" t="e">
        <f t="shared" si="0"/>
        <v>#REF!</v>
      </c>
      <c r="O10" s="118"/>
    </row>
    <row r="11" spans="1:15" ht="22.5" customHeight="1">
      <c r="A11" s="128" t="s">
        <v>167</v>
      </c>
      <c r="B11" s="129" t="s">
        <v>1</v>
      </c>
      <c r="C11" s="129" t="e">
        <f>+#REF!</f>
        <v>#REF!</v>
      </c>
      <c r="D11" s="130" t="s">
        <v>1</v>
      </c>
      <c r="E11" s="129" t="e">
        <f>+#REF!</f>
        <v>#REF!</v>
      </c>
      <c r="F11" s="130" t="s">
        <v>1</v>
      </c>
      <c r="G11" s="129" t="e">
        <f>+#REF!</f>
        <v>#REF!</v>
      </c>
      <c r="H11" s="337" t="e">
        <f>+#REF!</f>
        <v>#REF!</v>
      </c>
      <c r="I11" s="338" t="e">
        <f>ROUND(12*+#REF!,1)</f>
        <v>#REF!</v>
      </c>
      <c r="J11" s="338"/>
      <c r="K11" s="338"/>
      <c r="L11" s="337" t="e">
        <f>+#REF!</f>
        <v>#REF!</v>
      </c>
      <c r="M11" s="337" t="e">
        <f>+#REF!</f>
        <v>#REF!</v>
      </c>
      <c r="N11" s="337" t="e">
        <f t="shared" si="0"/>
        <v>#REF!</v>
      </c>
      <c r="O11" s="118"/>
    </row>
    <row r="12" spans="1:15" ht="22.5" customHeight="1">
      <c r="A12" s="128" t="s">
        <v>168</v>
      </c>
      <c r="B12" s="129" t="s">
        <v>1</v>
      </c>
      <c r="C12" s="129"/>
      <c r="D12" s="130"/>
      <c r="E12" s="129"/>
      <c r="F12" s="130"/>
      <c r="G12" s="129"/>
      <c r="H12" s="131"/>
      <c r="I12" s="132"/>
      <c r="J12" s="132"/>
      <c r="K12" s="132"/>
      <c r="L12" s="131"/>
      <c r="M12" s="131"/>
      <c r="N12" s="131"/>
      <c r="O12" s="118"/>
    </row>
    <row r="13" spans="1:15" ht="22.5" customHeight="1">
      <c r="A13" s="128" t="s">
        <v>169</v>
      </c>
      <c r="B13" s="129" t="s">
        <v>1</v>
      </c>
      <c r="C13" s="129"/>
      <c r="D13" s="130"/>
      <c r="E13" s="129"/>
      <c r="F13" s="130"/>
      <c r="G13" s="129"/>
      <c r="H13" s="131"/>
      <c r="I13" s="132"/>
      <c r="J13" s="132"/>
      <c r="K13" s="132"/>
      <c r="L13" s="131"/>
      <c r="M13" s="131"/>
      <c r="N13" s="131"/>
      <c r="O13" s="118"/>
    </row>
    <row r="14" spans="1:16" ht="21.75" customHeight="1">
      <c r="A14" s="133" t="s">
        <v>170</v>
      </c>
      <c r="B14" s="134"/>
      <c r="C14" s="134"/>
      <c r="D14" s="134"/>
      <c r="E14" s="134"/>
      <c r="F14" s="134"/>
      <c r="G14" s="135"/>
      <c r="H14" s="118"/>
      <c r="I14" s="136"/>
      <c r="J14" s="136"/>
      <c r="K14" s="136"/>
      <c r="L14" s="137"/>
      <c r="M14" s="137"/>
      <c r="N14" s="138">
        <v>0</v>
      </c>
      <c r="O14" s="118"/>
      <c r="P14" s="190" t="s">
        <v>226</v>
      </c>
    </row>
    <row r="15" spans="1:15" ht="23.25" customHeight="1">
      <c r="A15" s="118"/>
      <c r="B15" s="139"/>
      <c r="C15" s="118"/>
      <c r="D15" s="118"/>
      <c r="E15" s="118"/>
      <c r="F15" s="118"/>
      <c r="G15" s="118"/>
      <c r="H15" s="118"/>
      <c r="I15" s="118"/>
      <c r="J15" s="118"/>
      <c r="K15" s="140"/>
      <c r="L15" s="137"/>
      <c r="M15" s="141" t="s">
        <v>171</v>
      </c>
      <c r="N15" s="142" t="e">
        <f>SUM(N6:N14)</f>
        <v>#REF!</v>
      </c>
      <c r="O15" s="118"/>
    </row>
    <row r="16" spans="1:15" ht="16.5">
      <c r="A16" s="143"/>
      <c r="B16" s="120" t="s">
        <v>172</v>
      </c>
      <c r="C16" s="143"/>
      <c r="D16" s="143"/>
      <c r="E16" s="143"/>
      <c r="F16" s="143"/>
      <c r="G16" s="143"/>
      <c r="H16" s="143"/>
      <c r="I16" s="143"/>
      <c r="J16" s="143"/>
      <c r="K16" s="143"/>
      <c r="L16" s="143"/>
      <c r="M16" s="143"/>
      <c r="N16" s="143"/>
      <c r="O16" s="118"/>
    </row>
    <row r="17" spans="1:15" ht="33" customHeight="1">
      <c r="A17" s="143"/>
      <c r="B17" s="143"/>
      <c r="C17" s="672" t="s">
        <v>159</v>
      </c>
      <c r="D17" s="672"/>
      <c r="E17" s="672"/>
      <c r="F17" s="672"/>
      <c r="G17" s="672"/>
      <c r="H17" s="672"/>
      <c r="I17" s="144" t="s">
        <v>161</v>
      </c>
      <c r="J17" s="144" t="s">
        <v>162</v>
      </c>
      <c r="K17" s="144" t="s">
        <v>163</v>
      </c>
      <c r="L17" s="145" t="s">
        <v>164</v>
      </c>
      <c r="M17" s="146" t="s">
        <v>165</v>
      </c>
      <c r="N17" s="147" t="s">
        <v>31</v>
      </c>
      <c r="O17" s="118"/>
    </row>
    <row r="18" spans="1:15" ht="15.75" customHeight="1">
      <c r="A18" s="143"/>
      <c r="B18" s="143"/>
      <c r="C18" s="148"/>
      <c r="D18" s="148"/>
      <c r="E18" s="148"/>
      <c r="F18" s="148"/>
      <c r="G18" s="148"/>
      <c r="H18" s="148"/>
      <c r="I18" s="146"/>
      <c r="J18" s="146"/>
      <c r="K18" s="146"/>
      <c r="L18" s="145"/>
      <c r="M18" s="146"/>
      <c r="N18" s="146"/>
      <c r="O18" s="118"/>
    </row>
    <row r="19" spans="1:15" ht="21.75" customHeight="1">
      <c r="A19" s="118"/>
      <c r="B19" s="149"/>
      <c r="C19" s="150" t="s">
        <v>173</v>
      </c>
      <c r="D19" s="151"/>
      <c r="E19" s="151"/>
      <c r="F19" s="151"/>
      <c r="G19" s="151"/>
      <c r="H19" s="151"/>
      <c r="I19" s="337"/>
      <c r="J19" s="337"/>
      <c r="K19" s="337"/>
      <c r="L19" s="337"/>
      <c r="M19" s="337"/>
      <c r="N19" s="337">
        <f aca="true" t="shared" si="1" ref="N19:N28">L19+M19</f>
        <v>0</v>
      </c>
      <c r="O19" s="118"/>
    </row>
    <row r="20" spans="1:15" ht="21.75" customHeight="1">
      <c r="A20" s="118"/>
      <c r="B20" s="149"/>
      <c r="C20" s="150" t="s">
        <v>174</v>
      </c>
      <c r="D20" s="151"/>
      <c r="E20" s="151"/>
      <c r="F20" s="151"/>
      <c r="G20" s="151"/>
      <c r="H20" s="151"/>
      <c r="I20" s="337"/>
      <c r="J20" s="337"/>
      <c r="K20" s="337"/>
      <c r="L20" s="337"/>
      <c r="M20" s="337"/>
      <c r="N20" s="337">
        <f t="shared" si="1"/>
        <v>0</v>
      </c>
      <c r="O20" s="118"/>
    </row>
    <row r="21" spans="1:15" ht="21.75" customHeight="1">
      <c r="A21" s="118"/>
      <c r="B21" s="149"/>
      <c r="C21" s="150" t="s">
        <v>175</v>
      </c>
      <c r="D21" s="151"/>
      <c r="E21" s="151"/>
      <c r="F21" s="151"/>
      <c r="H21" s="151"/>
      <c r="I21" s="337"/>
      <c r="J21" s="337"/>
      <c r="K21" s="337"/>
      <c r="L21" s="337"/>
      <c r="M21" s="337"/>
      <c r="N21" s="337">
        <f t="shared" si="1"/>
        <v>0</v>
      </c>
      <c r="O21" s="118"/>
    </row>
    <row r="22" spans="1:15" ht="21.75" customHeight="1">
      <c r="A22" s="118"/>
      <c r="B22" s="192">
        <f>COUNT(#REF!)</f>
        <v>0</v>
      </c>
      <c r="C22" s="150" t="s">
        <v>176</v>
      </c>
      <c r="D22" s="151"/>
      <c r="E22" s="151"/>
      <c r="F22" s="151"/>
      <c r="G22" s="151"/>
      <c r="H22" s="151"/>
      <c r="I22" s="337" t="e">
        <f>SUM(#REF!)</f>
        <v>#REF!</v>
      </c>
      <c r="J22" s="337"/>
      <c r="K22" s="337"/>
      <c r="L22" s="337" t="e">
        <f>SUM(#REF!)</f>
        <v>#REF!</v>
      </c>
      <c r="M22" s="337" t="e">
        <f>SUM(#REF!)</f>
        <v>#REF!</v>
      </c>
      <c r="N22" s="337" t="e">
        <f t="shared" si="1"/>
        <v>#REF!</v>
      </c>
      <c r="O22" s="118"/>
    </row>
    <row r="23" spans="1:15" ht="21.75" customHeight="1">
      <c r="A23" s="118"/>
      <c r="B23" s="192">
        <f>COUNT(#REF!)</f>
        <v>0</v>
      </c>
      <c r="C23" s="673" t="e">
        <f>+#REF!</f>
        <v>#REF!</v>
      </c>
      <c r="D23" s="676"/>
      <c r="E23" s="676"/>
      <c r="F23" s="676"/>
      <c r="G23" s="676"/>
      <c r="H23" s="677"/>
      <c r="I23" s="337" t="e">
        <f>SUM(#REF!)</f>
        <v>#REF!</v>
      </c>
      <c r="J23" s="338"/>
      <c r="K23" s="338"/>
      <c r="L23" s="337" t="e">
        <f>SUM(#REF!)</f>
        <v>#REF!</v>
      </c>
      <c r="M23" s="337" t="e">
        <f>SUM(#REF!)</f>
        <v>#REF!</v>
      </c>
      <c r="N23" s="337" t="e">
        <f t="shared" si="1"/>
        <v>#REF!</v>
      </c>
      <c r="O23" s="118"/>
    </row>
    <row r="24" spans="1:15" ht="21.75" customHeight="1">
      <c r="A24" s="118"/>
      <c r="B24" s="192">
        <f>COUNT(#REF!)</f>
        <v>0</v>
      </c>
      <c r="C24" s="673" t="e">
        <f>+#REF!</f>
        <v>#REF!</v>
      </c>
      <c r="D24" s="676"/>
      <c r="E24" s="676"/>
      <c r="F24" s="676"/>
      <c r="G24" s="676"/>
      <c r="H24" s="677"/>
      <c r="I24" s="337" t="e">
        <f>SUM(#REF!)</f>
        <v>#REF!</v>
      </c>
      <c r="J24" s="338"/>
      <c r="K24" s="338"/>
      <c r="L24" s="337" t="e">
        <f>SUM(#REF!)</f>
        <v>#REF!</v>
      </c>
      <c r="M24" s="337" t="e">
        <f>SUM(#REF!)</f>
        <v>#REF!</v>
      </c>
      <c r="N24" s="337" t="e">
        <f t="shared" si="1"/>
        <v>#REF!</v>
      </c>
      <c r="O24" s="118"/>
    </row>
    <row r="25" spans="1:15" ht="21.75" customHeight="1">
      <c r="A25" s="118"/>
      <c r="B25" s="192">
        <f>COUNT(#REF!)</f>
        <v>0</v>
      </c>
      <c r="C25" s="673" t="e">
        <f>+#REF!</f>
        <v>#REF!</v>
      </c>
      <c r="D25" s="676"/>
      <c r="E25" s="676"/>
      <c r="F25" s="676"/>
      <c r="G25" s="676"/>
      <c r="H25" s="677"/>
      <c r="I25" s="337" t="e">
        <f>SUM(#REF!)</f>
        <v>#REF!</v>
      </c>
      <c r="J25" s="338"/>
      <c r="K25" s="338"/>
      <c r="L25" s="337" t="e">
        <f>SUM(#REF!)</f>
        <v>#REF!</v>
      </c>
      <c r="M25" s="337" t="e">
        <f>SUM(#REF!)</f>
        <v>#REF!</v>
      </c>
      <c r="N25" s="337" t="e">
        <f t="shared" si="1"/>
        <v>#REF!</v>
      </c>
      <c r="O25" s="118"/>
    </row>
    <row r="26" spans="1:15" ht="21.75" customHeight="1">
      <c r="A26" s="118"/>
      <c r="B26" s="149">
        <f>COUNT(#REF!)</f>
        <v>0</v>
      </c>
      <c r="C26" s="673"/>
      <c r="D26" s="674"/>
      <c r="E26" s="674"/>
      <c r="F26" s="674"/>
      <c r="G26" s="674"/>
      <c r="H26" s="675"/>
      <c r="I26" s="338"/>
      <c r="J26" s="338"/>
      <c r="K26" s="338"/>
      <c r="L26" s="337"/>
      <c r="M26" s="337"/>
      <c r="N26" s="337">
        <f t="shared" si="1"/>
        <v>0</v>
      </c>
      <c r="O26" s="118"/>
    </row>
    <row r="27" spans="1:15" ht="21.75" customHeight="1">
      <c r="A27" s="118"/>
      <c r="B27" s="149">
        <f>COUNT(#REF!)</f>
        <v>0</v>
      </c>
      <c r="C27" s="673"/>
      <c r="D27" s="674"/>
      <c r="E27" s="674"/>
      <c r="F27" s="674"/>
      <c r="G27" s="674"/>
      <c r="H27" s="675"/>
      <c r="I27" s="338"/>
      <c r="J27" s="338"/>
      <c r="K27" s="338"/>
      <c r="L27" s="337"/>
      <c r="M27" s="337"/>
      <c r="N27" s="337">
        <f t="shared" si="1"/>
        <v>0</v>
      </c>
      <c r="O27" s="118"/>
    </row>
    <row r="28" spans="1:15" ht="21.75" customHeight="1">
      <c r="A28" s="118"/>
      <c r="B28" s="149">
        <f>COUNT(#REF!)</f>
        <v>0</v>
      </c>
      <c r="C28" s="673"/>
      <c r="D28" s="674"/>
      <c r="E28" s="674"/>
      <c r="F28" s="674"/>
      <c r="G28" s="674"/>
      <c r="H28" s="675"/>
      <c r="I28" s="338"/>
      <c r="J28" s="338"/>
      <c r="K28" s="338"/>
      <c r="L28" s="337"/>
      <c r="M28" s="337"/>
      <c r="N28" s="337">
        <f t="shared" si="1"/>
        <v>0</v>
      </c>
      <c r="O28" s="118"/>
    </row>
    <row r="29" spans="1:15" ht="21.75" customHeight="1">
      <c r="A29" s="118"/>
      <c r="B29" s="152">
        <f>SUM(B19:B28)</f>
        <v>0</v>
      </c>
      <c r="C29" s="120" t="s">
        <v>177</v>
      </c>
      <c r="D29" s="153"/>
      <c r="E29" s="153"/>
      <c r="F29" s="153"/>
      <c r="G29" s="118"/>
      <c r="H29" s="118"/>
      <c r="I29" s="118"/>
      <c r="J29" s="118"/>
      <c r="K29" s="118"/>
      <c r="L29" s="118"/>
      <c r="M29" s="154" t="s">
        <v>178</v>
      </c>
      <c r="N29" s="341" t="e">
        <f>SUM(N19:N28)</f>
        <v>#REF!</v>
      </c>
      <c r="O29" s="118"/>
    </row>
    <row r="30" spans="1:15" ht="5.25" customHeight="1">
      <c r="A30" s="118"/>
      <c r="B30" s="118"/>
      <c r="C30" s="118"/>
      <c r="D30" s="118"/>
      <c r="E30" s="118"/>
      <c r="F30" s="118"/>
      <c r="G30" s="118"/>
      <c r="H30" s="118"/>
      <c r="I30" s="118"/>
      <c r="J30" s="118"/>
      <c r="K30" s="118"/>
      <c r="L30" s="118"/>
      <c r="M30" s="118"/>
      <c r="N30" s="342"/>
      <c r="O30" s="118"/>
    </row>
    <row r="31" spans="1:15" ht="18.75">
      <c r="A31" s="118"/>
      <c r="B31" s="118"/>
      <c r="C31" s="118"/>
      <c r="D31" s="118"/>
      <c r="E31" s="118"/>
      <c r="F31" s="118"/>
      <c r="G31" s="118"/>
      <c r="H31" s="155"/>
      <c r="I31" s="118"/>
      <c r="J31" s="118"/>
      <c r="K31" s="118"/>
      <c r="L31" s="118"/>
      <c r="M31" s="156" t="s">
        <v>179</v>
      </c>
      <c r="N31" s="343" t="e">
        <f>N29+N15</f>
        <v>#REF!</v>
      </c>
      <c r="O31" s="118"/>
    </row>
    <row r="32" spans="1:15" ht="19.5">
      <c r="A32" s="118"/>
      <c r="B32" s="118"/>
      <c r="C32" s="118"/>
      <c r="D32" s="118"/>
      <c r="E32" s="118"/>
      <c r="F32" s="118"/>
      <c r="G32" s="118"/>
      <c r="H32" s="155"/>
      <c r="I32" s="118"/>
      <c r="J32" s="118"/>
      <c r="K32" s="118"/>
      <c r="L32" s="118"/>
      <c r="M32" s="157"/>
      <c r="N32" s="158"/>
      <c r="O32" s="118"/>
    </row>
    <row r="33" spans="1:15" ht="18.75" customHeight="1">
      <c r="A33" s="118"/>
      <c r="B33" s="118"/>
      <c r="C33" s="118"/>
      <c r="D33" s="118"/>
      <c r="E33" s="118"/>
      <c r="F33" s="118" t="s">
        <v>1</v>
      </c>
      <c r="G33" s="118"/>
      <c r="H33" s="118"/>
      <c r="I33" s="118"/>
      <c r="J33" s="118"/>
      <c r="K33" s="118"/>
      <c r="L33" s="118"/>
      <c r="M33" s="118"/>
      <c r="N33" s="118"/>
      <c r="O33" s="118"/>
    </row>
    <row r="34" spans="1:15" ht="17.25" customHeight="1">
      <c r="A34" s="118"/>
      <c r="B34" s="118"/>
      <c r="C34" s="118"/>
      <c r="D34" s="118"/>
      <c r="E34" s="118"/>
      <c r="F34" s="118"/>
      <c r="G34" s="118"/>
      <c r="H34" s="118"/>
      <c r="I34" s="118"/>
      <c r="J34" s="118"/>
      <c r="K34" s="118"/>
      <c r="L34" s="118"/>
      <c r="M34" s="118"/>
      <c r="N34" s="159" t="s">
        <v>180</v>
      </c>
      <c r="O34" s="118"/>
    </row>
    <row r="35" spans="1:15" ht="23.25" customHeight="1">
      <c r="A35" s="118"/>
      <c r="C35" s="118"/>
      <c r="D35" s="118"/>
      <c r="E35" s="118"/>
      <c r="F35" s="118"/>
      <c r="G35" s="118"/>
      <c r="H35" s="118"/>
      <c r="I35" s="118"/>
      <c r="J35" s="118"/>
      <c r="K35" s="118"/>
      <c r="L35" s="118"/>
      <c r="M35" s="118"/>
      <c r="N35" s="159" t="s">
        <v>181</v>
      </c>
      <c r="O35" s="118"/>
    </row>
    <row r="36" ht="12.75">
      <c r="A36" s="118"/>
    </row>
    <row r="38" ht="12" customHeight="1"/>
  </sheetData>
  <sheetProtection/>
  <mergeCells count="9">
    <mergeCell ref="O1:O2"/>
    <mergeCell ref="C17:H17"/>
    <mergeCell ref="C27:H27"/>
    <mergeCell ref="C28:H28"/>
    <mergeCell ref="C24:H24"/>
    <mergeCell ref="C25:H25"/>
    <mergeCell ref="C26:H26"/>
    <mergeCell ref="C23:H23"/>
    <mergeCell ref="A2:N2"/>
  </mergeCells>
  <dataValidations count="2">
    <dataValidation showInputMessage="1" showErrorMessage="1" sqref="B6:B13"/>
    <dataValidation type="decimal" allowBlank="1" showInputMessage="1" showErrorMessage="1" sqref="I6:K13 L26:M28 J23:K28 I26:I28">
      <formula1>0</formula1>
      <formula2>12</formula2>
    </dataValidation>
  </dataValidations>
  <printOptions/>
  <pageMargins left="0.2" right="0.2" top="0.25" bottom="0.25" header="0.23" footer="0.24"/>
  <pageSetup fitToHeight="1" fitToWidth="1" horizontalDpi="600" verticalDpi="600" orientation="landscape" scale="7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E23" sqref="E23"/>
    </sheetView>
  </sheetViews>
  <sheetFormatPr defaultColWidth="7.10546875" defaultRowHeight="15"/>
  <cols>
    <col min="1" max="1" width="5.10546875" style="117" customWidth="1"/>
    <col min="2" max="2" width="6.77734375" style="117" customWidth="1"/>
    <col min="3" max="3" width="10.3359375" style="117" customWidth="1"/>
    <col min="4" max="4" width="12.3359375" style="117" customWidth="1"/>
    <col min="5" max="5" width="21.5546875" style="117" customWidth="1"/>
    <col min="6" max="6" width="7.99609375" style="117" customWidth="1"/>
    <col min="7" max="7" width="20.21484375" style="117" customWidth="1"/>
    <col min="8" max="8" width="14.6640625" style="117" customWidth="1"/>
    <col min="9" max="9" width="6.3359375" style="117" customWidth="1"/>
    <col min="10" max="11" width="6.10546875" style="117" customWidth="1"/>
    <col min="12" max="12" width="13.4453125" style="117" customWidth="1"/>
    <col min="13" max="13" width="13.5546875" style="117" customWidth="1"/>
    <col min="14" max="14" width="17.10546875" style="117" customWidth="1"/>
    <col min="15" max="15" width="8.99609375" style="117" customWidth="1"/>
    <col min="16" max="19" width="7.10546875" style="117" customWidth="1"/>
    <col min="20" max="20" width="13.21484375" style="117" bestFit="1" customWidth="1"/>
    <col min="21" max="24" width="7.10546875" style="117" customWidth="1"/>
    <col min="25" max="25" width="20.10546875" style="117" bestFit="1" customWidth="1"/>
    <col min="26" max="16384" width="7.10546875" style="117" customWidth="1"/>
  </cols>
  <sheetData>
    <row r="1" spans="1:15" ht="18" customHeight="1">
      <c r="A1" s="118"/>
      <c r="I1" s="118"/>
      <c r="J1" s="118"/>
      <c r="K1" s="118"/>
      <c r="L1" s="118"/>
      <c r="M1" s="118"/>
      <c r="O1" s="671"/>
    </row>
    <row r="2" spans="1:15" ht="23.25">
      <c r="A2" s="678" t="s">
        <v>240</v>
      </c>
      <c r="B2" s="678"/>
      <c r="C2" s="678"/>
      <c r="D2" s="678"/>
      <c r="E2" s="678"/>
      <c r="F2" s="678"/>
      <c r="G2" s="678"/>
      <c r="H2" s="678"/>
      <c r="I2" s="678"/>
      <c r="J2" s="678"/>
      <c r="K2" s="678"/>
      <c r="L2" s="678"/>
      <c r="M2" s="678"/>
      <c r="N2" s="678"/>
      <c r="O2" s="671"/>
    </row>
    <row r="3" spans="1:15" ht="22.5" customHeight="1">
      <c r="A3" s="118"/>
      <c r="I3" s="118"/>
      <c r="J3" s="118"/>
      <c r="K3" s="118"/>
      <c r="L3" s="118"/>
      <c r="M3" s="118" t="s">
        <v>1</v>
      </c>
      <c r="N3" s="118"/>
      <c r="O3" s="119"/>
    </row>
    <row r="4" spans="1:15" ht="16.5">
      <c r="A4" s="118"/>
      <c r="B4" s="120" t="s">
        <v>153</v>
      </c>
      <c r="C4" s="118"/>
      <c r="D4" s="118"/>
      <c r="E4" s="118"/>
      <c r="F4" s="118"/>
      <c r="G4" s="118"/>
      <c r="H4" s="118"/>
      <c r="I4" s="118"/>
      <c r="J4" s="118"/>
      <c r="K4" s="118"/>
      <c r="L4" s="118"/>
      <c r="M4" s="118"/>
      <c r="N4" s="118"/>
      <c r="O4" s="118"/>
    </row>
    <row r="5" spans="1:16" s="127" customFormat="1" ht="39" customHeight="1">
      <c r="A5" s="121"/>
      <c r="B5" s="122" t="s">
        <v>154</v>
      </c>
      <c r="C5" s="122" t="s">
        <v>155</v>
      </c>
      <c r="D5" s="122" t="s">
        <v>156</v>
      </c>
      <c r="E5" s="123" t="s">
        <v>157</v>
      </c>
      <c r="F5" s="122" t="s">
        <v>158</v>
      </c>
      <c r="G5" s="123" t="s">
        <v>159</v>
      </c>
      <c r="H5" s="122" t="s">
        <v>160</v>
      </c>
      <c r="I5" s="124" t="s">
        <v>161</v>
      </c>
      <c r="J5" s="124" t="s">
        <v>162</v>
      </c>
      <c r="K5" s="124" t="s">
        <v>163</v>
      </c>
      <c r="L5" s="125" t="s">
        <v>164</v>
      </c>
      <c r="M5" s="124" t="s">
        <v>165</v>
      </c>
      <c r="N5" s="124" t="s">
        <v>31</v>
      </c>
      <c r="O5" s="121"/>
      <c r="P5" s="126" t="s">
        <v>163</v>
      </c>
    </row>
    <row r="6" spans="1:15" ht="22.5" customHeight="1">
      <c r="A6" s="128" t="s">
        <v>143</v>
      </c>
      <c r="B6" s="129" t="s">
        <v>1</v>
      </c>
      <c r="C6" s="129" t="e">
        <f>+#REF!</f>
        <v>#REF!</v>
      </c>
      <c r="D6" s="130" t="s">
        <v>1</v>
      </c>
      <c r="E6" s="129" t="e">
        <f>+#REF!</f>
        <v>#REF!</v>
      </c>
      <c r="F6" s="130" t="s">
        <v>1</v>
      </c>
      <c r="G6" s="129" t="e">
        <f>+#REF!</f>
        <v>#REF!</v>
      </c>
      <c r="H6" s="337" t="e">
        <f>+#REF!</f>
        <v>#REF!</v>
      </c>
      <c r="I6" s="338" t="e">
        <f>ROUND(12*+#REF!,1)</f>
        <v>#REF!</v>
      </c>
      <c r="J6" s="338"/>
      <c r="K6" s="338"/>
      <c r="L6" s="337" t="e">
        <f>+#REF!</f>
        <v>#REF!</v>
      </c>
      <c r="M6" s="337" t="e">
        <f>+#REF!</f>
        <v>#REF!</v>
      </c>
      <c r="N6" s="337" t="e">
        <f aca="true" t="shared" si="0" ref="N6:N11">L6+M6</f>
        <v>#REF!</v>
      </c>
      <c r="O6" s="118"/>
    </row>
    <row r="7" spans="1:15" ht="22.5" customHeight="1">
      <c r="A7" s="128" t="s">
        <v>144</v>
      </c>
      <c r="B7" s="129" t="s">
        <v>1</v>
      </c>
      <c r="C7" s="129" t="e">
        <f>+#REF!</f>
        <v>#REF!</v>
      </c>
      <c r="D7" s="130" t="s">
        <v>1</v>
      </c>
      <c r="E7" s="129" t="e">
        <f>+#REF!</f>
        <v>#REF!</v>
      </c>
      <c r="F7" s="130" t="s">
        <v>1</v>
      </c>
      <c r="G7" s="129" t="e">
        <f>+#REF!</f>
        <v>#REF!</v>
      </c>
      <c r="H7" s="337" t="e">
        <f>+#REF!</f>
        <v>#REF!</v>
      </c>
      <c r="I7" s="338" t="e">
        <f>ROUND(12*+#REF!,1)</f>
        <v>#REF!</v>
      </c>
      <c r="J7" s="338"/>
      <c r="K7" s="338"/>
      <c r="L7" s="337" t="e">
        <f>+#REF!</f>
        <v>#REF!</v>
      </c>
      <c r="M7" s="337" t="e">
        <f>+#REF!</f>
        <v>#REF!</v>
      </c>
      <c r="N7" s="337" t="e">
        <f t="shared" si="0"/>
        <v>#REF!</v>
      </c>
      <c r="O7" s="118"/>
    </row>
    <row r="8" spans="1:15" ht="22.5" customHeight="1">
      <c r="A8" s="128" t="s">
        <v>145</v>
      </c>
      <c r="B8" s="129" t="s">
        <v>1</v>
      </c>
      <c r="C8" s="129" t="e">
        <f>+#REF!</f>
        <v>#REF!</v>
      </c>
      <c r="D8" s="130" t="s">
        <v>1</v>
      </c>
      <c r="E8" s="129" t="e">
        <f>+#REF!</f>
        <v>#REF!</v>
      </c>
      <c r="F8" s="130" t="s">
        <v>1</v>
      </c>
      <c r="G8" s="129" t="e">
        <f>+#REF!</f>
        <v>#REF!</v>
      </c>
      <c r="H8" s="337" t="e">
        <f>+#REF!</f>
        <v>#REF!</v>
      </c>
      <c r="I8" s="338" t="e">
        <f>ROUND(12*+#REF!,1)</f>
        <v>#REF!</v>
      </c>
      <c r="J8" s="338"/>
      <c r="K8" s="338"/>
      <c r="L8" s="337" t="e">
        <f>+#REF!</f>
        <v>#REF!</v>
      </c>
      <c r="M8" s="337" t="e">
        <f>+#REF!</f>
        <v>#REF!</v>
      </c>
      <c r="N8" s="337" t="e">
        <f t="shared" si="0"/>
        <v>#REF!</v>
      </c>
      <c r="O8" s="118"/>
    </row>
    <row r="9" spans="1:15" ht="22.5" customHeight="1">
      <c r="A9" s="128" t="s">
        <v>146</v>
      </c>
      <c r="B9" s="129" t="s">
        <v>1</v>
      </c>
      <c r="C9" s="129" t="e">
        <f>+#REF!</f>
        <v>#REF!</v>
      </c>
      <c r="D9" s="130" t="s">
        <v>1</v>
      </c>
      <c r="E9" s="129" t="e">
        <f>+#REF!</f>
        <v>#REF!</v>
      </c>
      <c r="F9" s="130" t="s">
        <v>1</v>
      </c>
      <c r="G9" s="129" t="e">
        <f>+#REF!</f>
        <v>#REF!</v>
      </c>
      <c r="H9" s="337" t="e">
        <f>+#REF!</f>
        <v>#REF!</v>
      </c>
      <c r="I9" s="338" t="e">
        <f>ROUND(12*+#REF!,1)</f>
        <v>#REF!</v>
      </c>
      <c r="J9" s="338"/>
      <c r="K9" s="338"/>
      <c r="L9" s="337" t="e">
        <f>+#REF!</f>
        <v>#REF!</v>
      </c>
      <c r="M9" s="337" t="e">
        <f>+#REF!</f>
        <v>#REF!</v>
      </c>
      <c r="N9" s="337" t="e">
        <f t="shared" si="0"/>
        <v>#REF!</v>
      </c>
      <c r="O9" s="118"/>
    </row>
    <row r="10" spans="1:15" ht="22.5" customHeight="1">
      <c r="A10" s="128" t="s">
        <v>166</v>
      </c>
      <c r="B10" s="129" t="s">
        <v>1</v>
      </c>
      <c r="C10" s="129" t="e">
        <f>+#REF!</f>
        <v>#REF!</v>
      </c>
      <c r="D10" s="130" t="s">
        <v>1</v>
      </c>
      <c r="E10" s="129" t="e">
        <f>+#REF!</f>
        <v>#REF!</v>
      </c>
      <c r="F10" s="130" t="s">
        <v>1</v>
      </c>
      <c r="G10" s="129" t="e">
        <f>+#REF!</f>
        <v>#REF!</v>
      </c>
      <c r="H10" s="337" t="e">
        <f>+#REF!</f>
        <v>#REF!</v>
      </c>
      <c r="I10" s="338" t="e">
        <f>ROUND(12*+#REF!,1)</f>
        <v>#REF!</v>
      </c>
      <c r="J10" s="338"/>
      <c r="K10" s="338"/>
      <c r="L10" s="337" t="e">
        <f>+#REF!</f>
        <v>#REF!</v>
      </c>
      <c r="M10" s="337" t="e">
        <f>+#REF!</f>
        <v>#REF!</v>
      </c>
      <c r="N10" s="337" t="e">
        <f t="shared" si="0"/>
        <v>#REF!</v>
      </c>
      <c r="O10" s="118"/>
    </row>
    <row r="11" spans="1:15" ht="22.5" customHeight="1">
      <c r="A11" s="128" t="s">
        <v>167</v>
      </c>
      <c r="B11" s="129" t="s">
        <v>1</v>
      </c>
      <c r="C11" s="129" t="e">
        <f>+#REF!</f>
        <v>#REF!</v>
      </c>
      <c r="D11" s="130" t="s">
        <v>1</v>
      </c>
      <c r="E11" s="129" t="e">
        <f>+#REF!</f>
        <v>#REF!</v>
      </c>
      <c r="F11" s="130" t="s">
        <v>1</v>
      </c>
      <c r="G11" s="129" t="e">
        <f>+#REF!</f>
        <v>#REF!</v>
      </c>
      <c r="H11" s="337" t="e">
        <f>+#REF!</f>
        <v>#REF!</v>
      </c>
      <c r="I11" s="338" t="e">
        <f>ROUND(12*+#REF!,1)</f>
        <v>#REF!</v>
      </c>
      <c r="J11" s="338"/>
      <c r="K11" s="338"/>
      <c r="L11" s="337" t="e">
        <f>+#REF!</f>
        <v>#REF!</v>
      </c>
      <c r="M11" s="337" t="e">
        <f>+#REF!</f>
        <v>#REF!</v>
      </c>
      <c r="N11" s="337" t="e">
        <f t="shared" si="0"/>
        <v>#REF!</v>
      </c>
      <c r="O11" s="118"/>
    </row>
    <row r="12" spans="1:15" ht="22.5" customHeight="1">
      <c r="A12" s="128" t="s">
        <v>168</v>
      </c>
      <c r="B12" s="129" t="s">
        <v>1</v>
      </c>
      <c r="C12" s="129"/>
      <c r="D12" s="130"/>
      <c r="E12" s="129"/>
      <c r="F12" s="130"/>
      <c r="G12" s="129"/>
      <c r="H12" s="131"/>
      <c r="I12" s="132"/>
      <c r="J12" s="132"/>
      <c r="K12" s="132"/>
      <c r="L12" s="131"/>
      <c r="M12" s="131"/>
      <c r="N12" s="131"/>
      <c r="O12" s="118"/>
    </row>
    <row r="13" spans="1:15" ht="22.5" customHeight="1">
      <c r="A13" s="128" t="s">
        <v>169</v>
      </c>
      <c r="B13" s="129" t="s">
        <v>1</v>
      </c>
      <c r="C13" s="129"/>
      <c r="D13" s="130"/>
      <c r="E13" s="129"/>
      <c r="F13" s="130"/>
      <c r="G13" s="129"/>
      <c r="H13" s="131"/>
      <c r="I13" s="132"/>
      <c r="J13" s="132"/>
      <c r="K13" s="132"/>
      <c r="L13" s="131"/>
      <c r="M13" s="131"/>
      <c r="N13" s="131"/>
      <c r="O13" s="118"/>
    </row>
    <row r="14" spans="1:16" ht="21.75" customHeight="1">
      <c r="A14" s="133" t="s">
        <v>170</v>
      </c>
      <c r="B14" s="134"/>
      <c r="C14" s="134"/>
      <c r="D14" s="134"/>
      <c r="E14" s="134"/>
      <c r="F14" s="134"/>
      <c r="G14" s="135"/>
      <c r="H14" s="118"/>
      <c r="I14" s="136"/>
      <c r="J14" s="136"/>
      <c r="K14" s="136"/>
      <c r="L14" s="137"/>
      <c r="M14" s="137"/>
      <c r="N14" s="138">
        <v>0</v>
      </c>
      <c r="O14" s="118"/>
      <c r="P14" s="190" t="s">
        <v>226</v>
      </c>
    </row>
    <row r="15" spans="1:15" ht="23.25" customHeight="1">
      <c r="A15" s="118"/>
      <c r="B15" s="139"/>
      <c r="C15" s="118"/>
      <c r="D15" s="118"/>
      <c r="E15" s="118"/>
      <c r="F15" s="118"/>
      <c r="G15" s="118"/>
      <c r="H15" s="118"/>
      <c r="I15" s="118"/>
      <c r="J15" s="118"/>
      <c r="K15" s="140"/>
      <c r="L15" s="137"/>
      <c r="M15" s="141" t="s">
        <v>171</v>
      </c>
      <c r="N15" s="142" t="e">
        <f>SUM(N6:N14)</f>
        <v>#REF!</v>
      </c>
      <c r="O15" s="118"/>
    </row>
    <row r="16" spans="1:15" ht="16.5">
      <c r="A16" s="143"/>
      <c r="B16" s="120" t="s">
        <v>172</v>
      </c>
      <c r="C16" s="143"/>
      <c r="D16" s="143"/>
      <c r="E16" s="143"/>
      <c r="F16" s="143"/>
      <c r="G16" s="143"/>
      <c r="H16" s="143"/>
      <c r="I16" s="143"/>
      <c r="J16" s="143"/>
      <c r="K16" s="143"/>
      <c r="L16" s="143"/>
      <c r="M16" s="143"/>
      <c r="N16" s="143"/>
      <c r="O16" s="118"/>
    </row>
    <row r="17" spans="1:15" ht="33" customHeight="1">
      <c r="A17" s="143"/>
      <c r="B17" s="143"/>
      <c r="C17" s="672" t="s">
        <v>159</v>
      </c>
      <c r="D17" s="672"/>
      <c r="E17" s="672"/>
      <c r="F17" s="672"/>
      <c r="G17" s="672"/>
      <c r="H17" s="672"/>
      <c r="I17" s="144" t="s">
        <v>161</v>
      </c>
      <c r="J17" s="144" t="s">
        <v>162</v>
      </c>
      <c r="K17" s="144" t="s">
        <v>163</v>
      </c>
      <c r="L17" s="145" t="s">
        <v>164</v>
      </c>
      <c r="M17" s="146" t="s">
        <v>165</v>
      </c>
      <c r="N17" s="147" t="s">
        <v>31</v>
      </c>
      <c r="O17" s="118"/>
    </row>
    <row r="18" spans="1:15" ht="15.75" customHeight="1">
      <c r="A18" s="143"/>
      <c r="B18" s="143"/>
      <c r="C18" s="148"/>
      <c r="D18" s="148"/>
      <c r="E18" s="148"/>
      <c r="F18" s="148"/>
      <c r="G18" s="148"/>
      <c r="H18" s="148"/>
      <c r="I18" s="146"/>
      <c r="J18" s="146"/>
      <c r="K18" s="146"/>
      <c r="L18" s="145"/>
      <c r="M18" s="146"/>
      <c r="N18" s="146"/>
      <c r="O18" s="118"/>
    </row>
    <row r="19" spans="1:15" ht="21.75" customHeight="1">
      <c r="A19" s="118"/>
      <c r="B19" s="149"/>
      <c r="C19" s="150" t="s">
        <v>173</v>
      </c>
      <c r="D19" s="151"/>
      <c r="E19" s="151"/>
      <c r="F19" s="151"/>
      <c r="G19" s="151"/>
      <c r="H19" s="151"/>
      <c r="I19" s="337"/>
      <c r="J19" s="337"/>
      <c r="K19" s="337"/>
      <c r="L19" s="337"/>
      <c r="M19" s="337"/>
      <c r="N19" s="337">
        <f aca="true" t="shared" si="1" ref="N19:N28">L19+M19</f>
        <v>0</v>
      </c>
      <c r="O19" s="118"/>
    </row>
    <row r="20" spans="1:15" ht="21.75" customHeight="1">
      <c r="A20" s="118"/>
      <c r="B20" s="149"/>
      <c r="C20" s="150" t="s">
        <v>174</v>
      </c>
      <c r="D20" s="151"/>
      <c r="E20" s="151"/>
      <c r="F20" s="151"/>
      <c r="G20" s="151"/>
      <c r="H20" s="151"/>
      <c r="I20" s="337"/>
      <c r="J20" s="337"/>
      <c r="K20" s="337"/>
      <c r="L20" s="337"/>
      <c r="M20" s="337"/>
      <c r="N20" s="337">
        <f t="shared" si="1"/>
        <v>0</v>
      </c>
      <c r="O20" s="118"/>
    </row>
    <row r="21" spans="1:15" ht="21.75" customHeight="1">
      <c r="A21" s="118"/>
      <c r="B21" s="149"/>
      <c r="C21" s="150" t="s">
        <v>175</v>
      </c>
      <c r="D21" s="151"/>
      <c r="E21" s="151"/>
      <c r="F21" s="151"/>
      <c r="H21" s="151"/>
      <c r="I21" s="337"/>
      <c r="J21" s="337"/>
      <c r="K21" s="337"/>
      <c r="L21" s="337"/>
      <c r="M21" s="337"/>
      <c r="N21" s="337">
        <f t="shared" si="1"/>
        <v>0</v>
      </c>
      <c r="O21" s="118"/>
    </row>
    <row r="22" spans="1:15" ht="21.75" customHeight="1">
      <c r="A22" s="118"/>
      <c r="B22" s="192">
        <f>COUNT(#REF!)</f>
        <v>0</v>
      </c>
      <c r="C22" s="150" t="s">
        <v>176</v>
      </c>
      <c r="D22" s="151"/>
      <c r="E22" s="151"/>
      <c r="F22" s="151"/>
      <c r="G22" s="151"/>
      <c r="H22" s="151"/>
      <c r="I22" s="337" t="e">
        <f>SUM(#REF!)</f>
        <v>#REF!</v>
      </c>
      <c r="J22" s="337"/>
      <c r="K22" s="337"/>
      <c r="L22" s="337" t="e">
        <f>SUM(#REF!)</f>
        <v>#REF!</v>
      </c>
      <c r="M22" s="337" t="e">
        <f>SUM(#REF!)</f>
        <v>#REF!</v>
      </c>
      <c r="N22" s="337" t="e">
        <f t="shared" si="1"/>
        <v>#REF!</v>
      </c>
      <c r="O22" s="118"/>
    </row>
    <row r="23" spans="1:15" ht="21.75" customHeight="1">
      <c r="A23" s="118"/>
      <c r="B23" s="192">
        <f>COUNT(#REF!)</f>
        <v>0</v>
      </c>
      <c r="C23" s="673" t="e">
        <f>+#REF!</f>
        <v>#REF!</v>
      </c>
      <c r="D23" s="676"/>
      <c r="E23" s="676"/>
      <c r="F23" s="676"/>
      <c r="G23" s="676"/>
      <c r="H23" s="677"/>
      <c r="I23" s="337" t="e">
        <f>SUM(#REF!)</f>
        <v>#REF!</v>
      </c>
      <c r="J23" s="338"/>
      <c r="K23" s="338"/>
      <c r="L23" s="337" t="e">
        <f>SUM(#REF!)</f>
        <v>#REF!</v>
      </c>
      <c r="M23" s="337" t="e">
        <f>SUM(#REF!)</f>
        <v>#REF!</v>
      </c>
      <c r="N23" s="337" t="e">
        <f t="shared" si="1"/>
        <v>#REF!</v>
      </c>
      <c r="O23" s="118"/>
    </row>
    <row r="24" spans="1:15" ht="21.75" customHeight="1">
      <c r="A24" s="118"/>
      <c r="B24" s="192">
        <f>COUNT(#REF!)</f>
        <v>0</v>
      </c>
      <c r="C24" s="673" t="e">
        <f>+#REF!</f>
        <v>#REF!</v>
      </c>
      <c r="D24" s="676"/>
      <c r="E24" s="676"/>
      <c r="F24" s="676"/>
      <c r="G24" s="676"/>
      <c r="H24" s="677"/>
      <c r="I24" s="337" t="e">
        <f>SUM(#REF!)</f>
        <v>#REF!</v>
      </c>
      <c r="J24" s="338"/>
      <c r="K24" s="338"/>
      <c r="L24" s="337" t="e">
        <f>SUM(#REF!)</f>
        <v>#REF!</v>
      </c>
      <c r="M24" s="337" t="e">
        <f>SUM(#REF!)</f>
        <v>#REF!</v>
      </c>
      <c r="N24" s="337" t="e">
        <f t="shared" si="1"/>
        <v>#REF!</v>
      </c>
      <c r="O24" s="118"/>
    </row>
    <row r="25" spans="1:15" ht="21.75" customHeight="1">
      <c r="A25" s="118"/>
      <c r="B25" s="192">
        <f>COUNT(#REF!)</f>
        <v>0</v>
      </c>
      <c r="C25" s="673" t="e">
        <f>+#REF!</f>
        <v>#REF!</v>
      </c>
      <c r="D25" s="676"/>
      <c r="E25" s="676"/>
      <c r="F25" s="676"/>
      <c r="G25" s="676"/>
      <c r="H25" s="677"/>
      <c r="I25" s="337" t="e">
        <f>SUM(#REF!)</f>
        <v>#REF!</v>
      </c>
      <c r="J25" s="338"/>
      <c r="K25" s="338"/>
      <c r="L25" s="337" t="e">
        <f>SUM(#REF!)</f>
        <v>#REF!</v>
      </c>
      <c r="M25" s="337" t="e">
        <f>SUM(#REF!)</f>
        <v>#REF!</v>
      </c>
      <c r="N25" s="337" t="e">
        <f t="shared" si="1"/>
        <v>#REF!</v>
      </c>
      <c r="O25" s="118"/>
    </row>
    <row r="26" spans="1:15" ht="21.75" customHeight="1">
      <c r="A26" s="118"/>
      <c r="B26" s="149">
        <f>COUNT(#REF!)</f>
        <v>0</v>
      </c>
      <c r="C26" s="673"/>
      <c r="D26" s="674"/>
      <c r="E26" s="674"/>
      <c r="F26" s="674"/>
      <c r="G26" s="674"/>
      <c r="H26" s="675"/>
      <c r="I26" s="338"/>
      <c r="J26" s="338"/>
      <c r="K26" s="338"/>
      <c r="L26" s="337"/>
      <c r="M26" s="337"/>
      <c r="N26" s="337">
        <f t="shared" si="1"/>
        <v>0</v>
      </c>
      <c r="O26" s="118"/>
    </row>
    <row r="27" spans="1:15" ht="21.75" customHeight="1">
      <c r="A27" s="118"/>
      <c r="B27" s="149">
        <f>COUNT(#REF!)</f>
        <v>0</v>
      </c>
      <c r="C27" s="673"/>
      <c r="D27" s="674"/>
      <c r="E27" s="674"/>
      <c r="F27" s="674"/>
      <c r="G27" s="674"/>
      <c r="H27" s="675"/>
      <c r="I27" s="338"/>
      <c r="J27" s="338"/>
      <c r="K27" s="338"/>
      <c r="L27" s="337"/>
      <c r="M27" s="337"/>
      <c r="N27" s="337">
        <f t="shared" si="1"/>
        <v>0</v>
      </c>
      <c r="O27" s="118"/>
    </row>
    <row r="28" spans="1:15" ht="21.75" customHeight="1">
      <c r="A28" s="118"/>
      <c r="B28" s="149">
        <f>COUNT(#REF!)</f>
        <v>0</v>
      </c>
      <c r="C28" s="673"/>
      <c r="D28" s="674"/>
      <c r="E28" s="674"/>
      <c r="F28" s="674"/>
      <c r="G28" s="674"/>
      <c r="H28" s="675"/>
      <c r="I28" s="338"/>
      <c r="J28" s="338"/>
      <c r="K28" s="338"/>
      <c r="L28" s="337"/>
      <c r="M28" s="337"/>
      <c r="N28" s="337">
        <f t="shared" si="1"/>
        <v>0</v>
      </c>
      <c r="O28" s="118"/>
    </row>
    <row r="29" spans="1:15" ht="21.75" customHeight="1">
      <c r="A29" s="118"/>
      <c r="B29" s="152">
        <f>SUM(B19:B28)</f>
        <v>0</v>
      </c>
      <c r="C29" s="120" t="s">
        <v>177</v>
      </c>
      <c r="D29" s="153"/>
      <c r="E29" s="153"/>
      <c r="F29" s="153"/>
      <c r="G29" s="118"/>
      <c r="H29" s="118"/>
      <c r="I29" s="118"/>
      <c r="J29" s="118"/>
      <c r="K29" s="118"/>
      <c r="L29" s="118"/>
      <c r="M29" s="154" t="s">
        <v>178</v>
      </c>
      <c r="N29" s="341" t="e">
        <f>SUM(N19:N28)</f>
        <v>#REF!</v>
      </c>
      <c r="O29" s="118"/>
    </row>
    <row r="30" spans="1:15" ht="5.25" customHeight="1">
      <c r="A30" s="118"/>
      <c r="B30" s="118"/>
      <c r="C30" s="118"/>
      <c r="D30" s="118"/>
      <c r="E30" s="118"/>
      <c r="F30" s="118"/>
      <c r="G30" s="118"/>
      <c r="H30" s="118"/>
      <c r="I30" s="118"/>
      <c r="J30" s="118"/>
      <c r="K30" s="118"/>
      <c r="L30" s="118"/>
      <c r="M30" s="118"/>
      <c r="N30" s="342"/>
      <c r="O30" s="118"/>
    </row>
    <row r="31" spans="1:15" ht="18.75">
      <c r="A31" s="118"/>
      <c r="B31" s="118"/>
      <c r="C31" s="118"/>
      <c r="D31" s="118"/>
      <c r="E31" s="118"/>
      <c r="F31" s="118"/>
      <c r="G31" s="118"/>
      <c r="H31" s="155"/>
      <c r="I31" s="118"/>
      <c r="J31" s="118"/>
      <c r="K31" s="118"/>
      <c r="L31" s="118"/>
      <c r="M31" s="156" t="s">
        <v>179</v>
      </c>
      <c r="N31" s="343" t="e">
        <f>N29+N15</f>
        <v>#REF!</v>
      </c>
      <c r="O31" s="118"/>
    </row>
    <row r="32" spans="1:15" ht="19.5">
      <c r="A32" s="118"/>
      <c r="B32" s="118"/>
      <c r="C32" s="118"/>
      <c r="D32" s="118"/>
      <c r="E32" s="118"/>
      <c r="F32" s="118"/>
      <c r="G32" s="118"/>
      <c r="H32" s="155"/>
      <c r="I32" s="118"/>
      <c r="J32" s="118"/>
      <c r="K32" s="118"/>
      <c r="L32" s="118"/>
      <c r="M32" s="157"/>
      <c r="N32" s="158"/>
      <c r="O32" s="118"/>
    </row>
    <row r="33" spans="1:15" ht="18.75" customHeight="1">
      <c r="A33" s="118"/>
      <c r="B33" s="118"/>
      <c r="C33" s="118"/>
      <c r="D33" s="118"/>
      <c r="E33" s="118"/>
      <c r="F33" s="118" t="s">
        <v>1</v>
      </c>
      <c r="G33" s="118"/>
      <c r="H33" s="118"/>
      <c r="I33" s="118"/>
      <c r="J33" s="118"/>
      <c r="K33" s="118"/>
      <c r="L33" s="118"/>
      <c r="M33" s="118"/>
      <c r="N33" s="118"/>
      <c r="O33" s="118"/>
    </row>
    <row r="34" spans="1:15" ht="17.25" customHeight="1">
      <c r="A34" s="118"/>
      <c r="B34" s="118"/>
      <c r="C34" s="118"/>
      <c r="D34" s="118"/>
      <c r="E34" s="118"/>
      <c r="F34" s="118"/>
      <c r="G34" s="118"/>
      <c r="H34" s="118"/>
      <c r="I34" s="118"/>
      <c r="J34" s="118"/>
      <c r="K34" s="118"/>
      <c r="L34" s="118"/>
      <c r="M34" s="118"/>
      <c r="N34" s="159" t="s">
        <v>180</v>
      </c>
      <c r="O34" s="118"/>
    </row>
    <row r="35" spans="1:15" ht="23.25" customHeight="1">
      <c r="A35" s="118"/>
      <c r="C35" s="118"/>
      <c r="D35" s="118"/>
      <c r="E35" s="118"/>
      <c r="F35" s="118"/>
      <c r="G35" s="118"/>
      <c r="H35" s="118"/>
      <c r="I35" s="118"/>
      <c r="J35" s="118"/>
      <c r="K35" s="118"/>
      <c r="L35" s="118"/>
      <c r="M35" s="118"/>
      <c r="N35" s="159" t="s">
        <v>181</v>
      </c>
      <c r="O35" s="118"/>
    </row>
    <row r="36" ht="12.75">
      <c r="A36" s="118"/>
    </row>
    <row r="38" ht="12" customHeight="1"/>
  </sheetData>
  <sheetProtection/>
  <mergeCells count="9">
    <mergeCell ref="O1:O2"/>
    <mergeCell ref="C17:H17"/>
    <mergeCell ref="C27:H27"/>
    <mergeCell ref="C28:H28"/>
    <mergeCell ref="C24:H24"/>
    <mergeCell ref="C25:H25"/>
    <mergeCell ref="C26:H26"/>
    <mergeCell ref="C23:H23"/>
    <mergeCell ref="A2:N2"/>
  </mergeCells>
  <dataValidations count="2">
    <dataValidation showInputMessage="1" showErrorMessage="1" sqref="B6:B13"/>
    <dataValidation type="decimal" allowBlank="1" showInputMessage="1" showErrorMessage="1" sqref="I6:K13 L26:M28 J23:K28 I26:I28">
      <formula1>0</formula1>
      <formula2>12</formula2>
    </dataValidation>
  </dataValidations>
  <printOptions/>
  <pageMargins left="0.2" right="0.2" top="0.25" bottom="0.25" header="0.23" footer="0.24"/>
  <pageSetup fitToHeight="1" fitToWidth="1" horizontalDpi="600" verticalDpi="600" orientation="landscape" scale="7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E23" sqref="E23"/>
    </sheetView>
  </sheetViews>
  <sheetFormatPr defaultColWidth="7.10546875" defaultRowHeight="15"/>
  <cols>
    <col min="1" max="1" width="5.10546875" style="117" customWidth="1"/>
    <col min="2" max="2" width="6.77734375" style="117" customWidth="1"/>
    <col min="3" max="3" width="10.3359375" style="117" customWidth="1"/>
    <col min="4" max="4" width="12.3359375" style="117" customWidth="1"/>
    <col min="5" max="5" width="21.5546875" style="117" customWidth="1"/>
    <col min="6" max="6" width="7.99609375" style="117" customWidth="1"/>
    <col min="7" max="7" width="20.21484375" style="117" customWidth="1"/>
    <col min="8" max="8" width="14.6640625" style="117" customWidth="1"/>
    <col min="9" max="9" width="6.3359375" style="117" customWidth="1"/>
    <col min="10" max="11" width="6.10546875" style="117" customWidth="1"/>
    <col min="12" max="12" width="13.4453125" style="117" customWidth="1"/>
    <col min="13" max="13" width="13.5546875" style="117" customWidth="1"/>
    <col min="14" max="14" width="17.10546875" style="117" customWidth="1"/>
    <col min="15" max="15" width="8.99609375" style="117" customWidth="1"/>
    <col min="16" max="19" width="7.10546875" style="117" customWidth="1"/>
    <col min="20" max="20" width="13.21484375" style="117" bestFit="1" customWidth="1"/>
    <col min="21" max="24" width="7.10546875" style="117" customWidth="1"/>
    <col min="25" max="25" width="20.10546875" style="117" bestFit="1" customWidth="1"/>
    <col min="26" max="16384" width="7.10546875" style="117" customWidth="1"/>
  </cols>
  <sheetData>
    <row r="1" spans="1:15" ht="18" customHeight="1">
      <c r="A1" s="118"/>
      <c r="I1" s="118"/>
      <c r="J1" s="118"/>
      <c r="K1" s="118"/>
      <c r="L1" s="118"/>
      <c r="M1" s="118"/>
      <c r="O1" s="671"/>
    </row>
    <row r="2" spans="1:15" ht="23.25">
      <c r="A2" s="678" t="s">
        <v>241</v>
      </c>
      <c r="B2" s="678"/>
      <c r="C2" s="678"/>
      <c r="D2" s="678"/>
      <c r="E2" s="678"/>
      <c r="F2" s="678"/>
      <c r="G2" s="678"/>
      <c r="H2" s="678"/>
      <c r="I2" s="678"/>
      <c r="J2" s="678"/>
      <c r="K2" s="678"/>
      <c r="L2" s="678"/>
      <c r="M2" s="678"/>
      <c r="N2" s="678"/>
      <c r="O2" s="671"/>
    </row>
    <row r="3" spans="1:15" ht="22.5" customHeight="1">
      <c r="A3" s="118"/>
      <c r="I3" s="118"/>
      <c r="J3" s="118"/>
      <c r="K3" s="118"/>
      <c r="L3" s="118"/>
      <c r="M3" s="118" t="s">
        <v>1</v>
      </c>
      <c r="N3" s="118"/>
      <c r="O3" s="119"/>
    </row>
    <row r="4" spans="1:15" ht="16.5">
      <c r="A4" s="118"/>
      <c r="B4" s="120" t="s">
        <v>153</v>
      </c>
      <c r="C4" s="118"/>
      <c r="D4" s="118"/>
      <c r="E4" s="118"/>
      <c r="F4" s="118"/>
      <c r="G4" s="118"/>
      <c r="H4" s="118"/>
      <c r="I4" s="118"/>
      <c r="J4" s="118"/>
      <c r="K4" s="118"/>
      <c r="L4" s="118"/>
      <c r="M4" s="118"/>
      <c r="N4" s="118"/>
      <c r="O4" s="118"/>
    </row>
    <row r="5" spans="1:16" s="127" customFormat="1" ht="39" customHeight="1">
      <c r="A5" s="121"/>
      <c r="B5" s="122" t="s">
        <v>154</v>
      </c>
      <c r="C5" s="122" t="s">
        <v>155</v>
      </c>
      <c r="D5" s="122" t="s">
        <v>156</v>
      </c>
      <c r="E5" s="123" t="s">
        <v>157</v>
      </c>
      <c r="F5" s="122" t="s">
        <v>158</v>
      </c>
      <c r="G5" s="123" t="s">
        <v>159</v>
      </c>
      <c r="H5" s="122" t="s">
        <v>160</v>
      </c>
      <c r="I5" s="124" t="s">
        <v>161</v>
      </c>
      <c r="J5" s="124" t="s">
        <v>162</v>
      </c>
      <c r="K5" s="124" t="s">
        <v>163</v>
      </c>
      <c r="L5" s="125" t="s">
        <v>164</v>
      </c>
      <c r="M5" s="124" t="s">
        <v>165</v>
      </c>
      <c r="N5" s="124" t="s">
        <v>31</v>
      </c>
      <c r="O5" s="121"/>
      <c r="P5" s="126" t="s">
        <v>163</v>
      </c>
    </row>
    <row r="6" spans="1:15" ht="22.5" customHeight="1">
      <c r="A6" s="128" t="s">
        <v>143</v>
      </c>
      <c r="B6" s="129" t="s">
        <v>1</v>
      </c>
      <c r="C6" s="129" t="e">
        <f>+#REF!</f>
        <v>#REF!</v>
      </c>
      <c r="D6" s="130" t="s">
        <v>1</v>
      </c>
      <c r="E6" s="129" t="e">
        <f>+#REF!</f>
        <v>#REF!</v>
      </c>
      <c r="F6" s="130" t="s">
        <v>1</v>
      </c>
      <c r="G6" s="129" t="e">
        <f>+#REF!</f>
        <v>#REF!</v>
      </c>
      <c r="H6" s="337" t="e">
        <f>+#REF!</f>
        <v>#REF!</v>
      </c>
      <c r="I6" s="338" t="e">
        <f>ROUND(12*+#REF!,1)</f>
        <v>#REF!</v>
      </c>
      <c r="J6" s="338"/>
      <c r="K6" s="338"/>
      <c r="L6" s="337" t="e">
        <f>+#REF!</f>
        <v>#REF!</v>
      </c>
      <c r="M6" s="337" t="e">
        <f>+#REF!</f>
        <v>#REF!</v>
      </c>
      <c r="N6" s="337" t="e">
        <f aca="true" t="shared" si="0" ref="N6:N11">L6+M6</f>
        <v>#REF!</v>
      </c>
      <c r="O6" s="118"/>
    </row>
    <row r="7" spans="1:15" ht="22.5" customHeight="1">
      <c r="A7" s="128" t="s">
        <v>144</v>
      </c>
      <c r="B7" s="129" t="s">
        <v>1</v>
      </c>
      <c r="C7" s="129" t="e">
        <f>+#REF!</f>
        <v>#REF!</v>
      </c>
      <c r="D7" s="130" t="s">
        <v>1</v>
      </c>
      <c r="E7" s="129" t="e">
        <f>+#REF!</f>
        <v>#REF!</v>
      </c>
      <c r="F7" s="130" t="s">
        <v>1</v>
      </c>
      <c r="G7" s="129" t="e">
        <f>+#REF!</f>
        <v>#REF!</v>
      </c>
      <c r="H7" s="337" t="e">
        <f>+#REF!</f>
        <v>#REF!</v>
      </c>
      <c r="I7" s="338" t="e">
        <f>ROUND(12*+#REF!,1)</f>
        <v>#REF!</v>
      </c>
      <c r="J7" s="338"/>
      <c r="K7" s="338"/>
      <c r="L7" s="337" t="e">
        <f>+#REF!</f>
        <v>#REF!</v>
      </c>
      <c r="M7" s="337" t="e">
        <f>+#REF!</f>
        <v>#REF!</v>
      </c>
      <c r="N7" s="337" t="e">
        <f t="shared" si="0"/>
        <v>#REF!</v>
      </c>
      <c r="O7" s="118"/>
    </row>
    <row r="8" spans="1:15" ht="22.5" customHeight="1">
      <c r="A8" s="128" t="s">
        <v>145</v>
      </c>
      <c r="B8" s="129" t="s">
        <v>1</v>
      </c>
      <c r="C8" s="129" t="e">
        <f>+#REF!</f>
        <v>#REF!</v>
      </c>
      <c r="D8" s="130" t="s">
        <v>1</v>
      </c>
      <c r="E8" s="129" t="e">
        <f>+#REF!</f>
        <v>#REF!</v>
      </c>
      <c r="F8" s="130" t="s">
        <v>1</v>
      </c>
      <c r="G8" s="129" t="e">
        <f>+#REF!</f>
        <v>#REF!</v>
      </c>
      <c r="H8" s="337" t="e">
        <f>+#REF!</f>
        <v>#REF!</v>
      </c>
      <c r="I8" s="338" t="e">
        <f>ROUND(12*+#REF!,1)</f>
        <v>#REF!</v>
      </c>
      <c r="J8" s="338"/>
      <c r="K8" s="338"/>
      <c r="L8" s="337" t="e">
        <f>+#REF!</f>
        <v>#REF!</v>
      </c>
      <c r="M8" s="337" t="e">
        <f>+#REF!</f>
        <v>#REF!</v>
      </c>
      <c r="N8" s="337" t="e">
        <f t="shared" si="0"/>
        <v>#REF!</v>
      </c>
      <c r="O8" s="118"/>
    </row>
    <row r="9" spans="1:15" ht="22.5" customHeight="1">
      <c r="A9" s="128" t="s">
        <v>146</v>
      </c>
      <c r="B9" s="129" t="s">
        <v>1</v>
      </c>
      <c r="C9" s="129" t="e">
        <f>+#REF!</f>
        <v>#REF!</v>
      </c>
      <c r="D9" s="130" t="s">
        <v>1</v>
      </c>
      <c r="E9" s="129" t="e">
        <f>+#REF!</f>
        <v>#REF!</v>
      </c>
      <c r="F9" s="130" t="s">
        <v>1</v>
      </c>
      <c r="G9" s="129" t="e">
        <f>+#REF!</f>
        <v>#REF!</v>
      </c>
      <c r="H9" s="337" t="e">
        <f>+#REF!</f>
        <v>#REF!</v>
      </c>
      <c r="I9" s="338" t="e">
        <f>ROUND(12*+#REF!,1)</f>
        <v>#REF!</v>
      </c>
      <c r="J9" s="338"/>
      <c r="K9" s="338"/>
      <c r="L9" s="337" t="e">
        <f>+#REF!</f>
        <v>#REF!</v>
      </c>
      <c r="M9" s="337" t="e">
        <f>+#REF!</f>
        <v>#REF!</v>
      </c>
      <c r="N9" s="337" t="e">
        <f t="shared" si="0"/>
        <v>#REF!</v>
      </c>
      <c r="O9" s="118"/>
    </row>
    <row r="10" spans="1:15" ht="22.5" customHeight="1">
      <c r="A10" s="128" t="s">
        <v>166</v>
      </c>
      <c r="B10" s="129" t="s">
        <v>1</v>
      </c>
      <c r="C10" s="129" t="e">
        <f>+#REF!</f>
        <v>#REF!</v>
      </c>
      <c r="D10" s="130" t="s">
        <v>1</v>
      </c>
      <c r="E10" s="129" t="e">
        <f>+#REF!</f>
        <v>#REF!</v>
      </c>
      <c r="F10" s="130" t="s">
        <v>1</v>
      </c>
      <c r="G10" s="129" t="e">
        <f>+#REF!</f>
        <v>#REF!</v>
      </c>
      <c r="H10" s="337" t="e">
        <f>+#REF!</f>
        <v>#REF!</v>
      </c>
      <c r="I10" s="338" t="e">
        <f>ROUND(12*+#REF!,1)</f>
        <v>#REF!</v>
      </c>
      <c r="J10" s="338"/>
      <c r="K10" s="338"/>
      <c r="L10" s="337" t="e">
        <f>+#REF!</f>
        <v>#REF!</v>
      </c>
      <c r="M10" s="337" t="e">
        <f>+#REF!</f>
        <v>#REF!</v>
      </c>
      <c r="N10" s="337" t="e">
        <f t="shared" si="0"/>
        <v>#REF!</v>
      </c>
      <c r="O10" s="118"/>
    </row>
    <row r="11" spans="1:15" ht="22.5" customHeight="1">
      <c r="A11" s="128" t="s">
        <v>167</v>
      </c>
      <c r="B11" s="129" t="s">
        <v>1</v>
      </c>
      <c r="C11" s="129" t="e">
        <f>+#REF!</f>
        <v>#REF!</v>
      </c>
      <c r="D11" s="130" t="s">
        <v>1</v>
      </c>
      <c r="E11" s="129" t="e">
        <f>+#REF!</f>
        <v>#REF!</v>
      </c>
      <c r="F11" s="130" t="s">
        <v>1</v>
      </c>
      <c r="G11" s="129" t="e">
        <f>+#REF!</f>
        <v>#REF!</v>
      </c>
      <c r="H11" s="337" t="e">
        <f>+#REF!</f>
        <v>#REF!</v>
      </c>
      <c r="I11" s="338" t="e">
        <f>ROUND(12*+#REF!,1)</f>
        <v>#REF!</v>
      </c>
      <c r="J11" s="338"/>
      <c r="K11" s="338"/>
      <c r="L11" s="337" t="e">
        <f>+#REF!</f>
        <v>#REF!</v>
      </c>
      <c r="M11" s="337" t="e">
        <f>+#REF!</f>
        <v>#REF!</v>
      </c>
      <c r="N11" s="337" t="e">
        <f t="shared" si="0"/>
        <v>#REF!</v>
      </c>
      <c r="O11" s="118"/>
    </row>
    <row r="12" spans="1:15" ht="22.5" customHeight="1">
      <c r="A12" s="128" t="s">
        <v>168</v>
      </c>
      <c r="B12" s="129" t="s">
        <v>1</v>
      </c>
      <c r="C12" s="129"/>
      <c r="D12" s="130"/>
      <c r="E12" s="129"/>
      <c r="F12" s="130"/>
      <c r="G12" s="129"/>
      <c r="H12" s="337"/>
      <c r="I12" s="338"/>
      <c r="J12" s="338"/>
      <c r="K12" s="338"/>
      <c r="L12" s="337"/>
      <c r="M12" s="337"/>
      <c r="N12" s="337"/>
      <c r="O12" s="118"/>
    </row>
    <row r="13" spans="1:15" ht="22.5" customHeight="1">
      <c r="A13" s="128" t="s">
        <v>169</v>
      </c>
      <c r="B13" s="129" t="s">
        <v>1</v>
      </c>
      <c r="C13" s="129"/>
      <c r="D13" s="130"/>
      <c r="E13" s="129"/>
      <c r="F13" s="130"/>
      <c r="G13" s="129"/>
      <c r="H13" s="337"/>
      <c r="I13" s="338"/>
      <c r="J13" s="338"/>
      <c r="K13" s="338"/>
      <c r="L13" s="337"/>
      <c r="M13" s="337"/>
      <c r="N13" s="337"/>
      <c r="O13" s="118"/>
    </row>
    <row r="14" spans="1:16" ht="21.75" customHeight="1">
      <c r="A14" s="133" t="s">
        <v>170</v>
      </c>
      <c r="B14" s="134"/>
      <c r="C14" s="134"/>
      <c r="D14" s="134"/>
      <c r="E14" s="134"/>
      <c r="F14" s="134"/>
      <c r="G14" s="135"/>
      <c r="H14" s="118"/>
      <c r="I14" s="136"/>
      <c r="J14" s="136"/>
      <c r="K14" s="136"/>
      <c r="L14" s="137"/>
      <c r="M14" s="137"/>
      <c r="N14" s="339">
        <v>0</v>
      </c>
      <c r="O14" s="118"/>
      <c r="P14" s="190" t="s">
        <v>226</v>
      </c>
    </row>
    <row r="15" spans="1:15" ht="23.25" customHeight="1">
      <c r="A15" s="118"/>
      <c r="B15" s="139"/>
      <c r="C15" s="118"/>
      <c r="D15" s="118"/>
      <c r="E15" s="118"/>
      <c r="F15" s="118"/>
      <c r="G15" s="118"/>
      <c r="H15" s="118"/>
      <c r="I15" s="118"/>
      <c r="J15" s="118"/>
      <c r="K15" s="140"/>
      <c r="L15" s="137"/>
      <c r="M15" s="141" t="s">
        <v>171</v>
      </c>
      <c r="N15" s="340" t="e">
        <f>SUM(N6:N14)</f>
        <v>#REF!</v>
      </c>
      <c r="O15" s="118"/>
    </row>
    <row r="16" spans="1:15" ht="16.5">
      <c r="A16" s="143"/>
      <c r="B16" s="120" t="s">
        <v>172</v>
      </c>
      <c r="C16" s="143"/>
      <c r="D16" s="143"/>
      <c r="E16" s="143"/>
      <c r="F16" s="143"/>
      <c r="G16" s="143"/>
      <c r="H16" s="143"/>
      <c r="I16" s="143"/>
      <c r="J16" s="143"/>
      <c r="K16" s="143"/>
      <c r="L16" s="143"/>
      <c r="M16" s="143"/>
      <c r="N16" s="143"/>
      <c r="O16" s="118"/>
    </row>
    <row r="17" spans="1:15" ht="33" customHeight="1">
      <c r="A17" s="143"/>
      <c r="B17" s="143"/>
      <c r="C17" s="672" t="s">
        <v>159</v>
      </c>
      <c r="D17" s="672"/>
      <c r="E17" s="672"/>
      <c r="F17" s="672"/>
      <c r="G17" s="672"/>
      <c r="H17" s="672"/>
      <c r="I17" s="144" t="s">
        <v>161</v>
      </c>
      <c r="J17" s="144" t="s">
        <v>162</v>
      </c>
      <c r="K17" s="144" t="s">
        <v>163</v>
      </c>
      <c r="L17" s="145" t="s">
        <v>164</v>
      </c>
      <c r="M17" s="146" t="s">
        <v>165</v>
      </c>
      <c r="N17" s="147" t="s">
        <v>31</v>
      </c>
      <c r="O17" s="118"/>
    </row>
    <row r="18" spans="1:15" ht="15.75" customHeight="1">
      <c r="A18" s="143"/>
      <c r="B18" s="143"/>
      <c r="C18" s="148"/>
      <c r="D18" s="148"/>
      <c r="E18" s="148"/>
      <c r="F18" s="148"/>
      <c r="G18" s="148"/>
      <c r="H18" s="148"/>
      <c r="I18" s="146"/>
      <c r="J18" s="146"/>
      <c r="K18" s="146"/>
      <c r="L18" s="145"/>
      <c r="M18" s="146"/>
      <c r="N18" s="146"/>
      <c r="O18" s="118"/>
    </row>
    <row r="19" spans="1:15" ht="21.75" customHeight="1">
      <c r="A19" s="118"/>
      <c r="B19" s="149"/>
      <c r="C19" s="150" t="s">
        <v>173</v>
      </c>
      <c r="D19" s="151"/>
      <c r="E19" s="151"/>
      <c r="F19" s="151"/>
      <c r="G19" s="151"/>
      <c r="H19" s="151"/>
      <c r="I19" s="337"/>
      <c r="J19" s="337"/>
      <c r="K19" s="337"/>
      <c r="L19" s="337"/>
      <c r="M19" s="337"/>
      <c r="N19" s="337">
        <f aca="true" t="shared" si="1" ref="N19:N28">L19+M19</f>
        <v>0</v>
      </c>
      <c r="O19" s="118"/>
    </row>
    <row r="20" spans="1:15" ht="21.75" customHeight="1">
      <c r="A20" s="118"/>
      <c r="B20" s="149"/>
      <c r="C20" s="150" t="s">
        <v>174</v>
      </c>
      <c r="D20" s="151"/>
      <c r="E20" s="151"/>
      <c r="F20" s="151"/>
      <c r="G20" s="151"/>
      <c r="H20" s="151"/>
      <c r="I20" s="337"/>
      <c r="J20" s="337"/>
      <c r="K20" s="337"/>
      <c r="L20" s="337"/>
      <c r="M20" s="337"/>
      <c r="N20" s="337">
        <f t="shared" si="1"/>
        <v>0</v>
      </c>
      <c r="O20" s="118"/>
    </row>
    <row r="21" spans="1:15" ht="21.75" customHeight="1">
      <c r="A21" s="118"/>
      <c r="B21" s="149"/>
      <c r="C21" s="150" t="s">
        <v>175</v>
      </c>
      <c r="D21" s="151"/>
      <c r="E21" s="151"/>
      <c r="F21" s="151"/>
      <c r="H21" s="151"/>
      <c r="I21" s="337"/>
      <c r="J21" s="337"/>
      <c r="K21" s="337"/>
      <c r="L21" s="337"/>
      <c r="M21" s="337"/>
      <c r="N21" s="337">
        <f t="shared" si="1"/>
        <v>0</v>
      </c>
      <c r="O21" s="118"/>
    </row>
    <row r="22" spans="1:15" ht="21.75" customHeight="1">
      <c r="A22" s="118"/>
      <c r="B22" s="192">
        <f>COUNT(#REF!)</f>
        <v>0</v>
      </c>
      <c r="C22" s="150" t="s">
        <v>176</v>
      </c>
      <c r="D22" s="151"/>
      <c r="E22" s="151"/>
      <c r="F22" s="151"/>
      <c r="G22" s="151"/>
      <c r="H22" s="151"/>
      <c r="I22" s="337" t="e">
        <f>SUM(#REF!)</f>
        <v>#REF!</v>
      </c>
      <c r="J22" s="337"/>
      <c r="K22" s="337"/>
      <c r="L22" s="337" t="e">
        <f>SUM(#REF!)</f>
        <v>#REF!</v>
      </c>
      <c r="M22" s="337">
        <v>0</v>
      </c>
      <c r="N22" s="337" t="e">
        <f t="shared" si="1"/>
        <v>#REF!</v>
      </c>
      <c r="O22" s="118"/>
    </row>
    <row r="23" spans="1:15" ht="21.75" customHeight="1">
      <c r="A23" s="118"/>
      <c r="B23" s="192">
        <f>COUNT(#REF!)</f>
        <v>0</v>
      </c>
      <c r="C23" s="673" t="e">
        <f>+#REF!</f>
        <v>#REF!</v>
      </c>
      <c r="D23" s="676"/>
      <c r="E23" s="676"/>
      <c r="F23" s="676"/>
      <c r="G23" s="676"/>
      <c r="H23" s="677"/>
      <c r="I23" s="337" t="e">
        <f>SUM(#REF!)</f>
        <v>#REF!</v>
      </c>
      <c r="J23" s="338"/>
      <c r="K23" s="338"/>
      <c r="L23" s="337" t="e">
        <f>SUM(#REF!)</f>
        <v>#REF!</v>
      </c>
      <c r="M23" s="337" t="e">
        <f>SUM(#REF!)</f>
        <v>#REF!</v>
      </c>
      <c r="N23" s="337" t="e">
        <f t="shared" si="1"/>
        <v>#REF!</v>
      </c>
      <c r="O23" s="118"/>
    </row>
    <row r="24" spans="1:15" ht="21.75" customHeight="1">
      <c r="A24" s="118"/>
      <c r="B24" s="192">
        <f>COUNT(#REF!)</f>
        <v>0</v>
      </c>
      <c r="C24" s="673" t="e">
        <f>+#REF!</f>
        <v>#REF!</v>
      </c>
      <c r="D24" s="676"/>
      <c r="E24" s="676"/>
      <c r="F24" s="676"/>
      <c r="G24" s="676"/>
      <c r="H24" s="677"/>
      <c r="I24" s="337" t="e">
        <f>SUM(#REF!)</f>
        <v>#REF!</v>
      </c>
      <c r="J24" s="338"/>
      <c r="K24" s="338"/>
      <c r="L24" s="337" t="e">
        <f>SUM(#REF!)</f>
        <v>#REF!</v>
      </c>
      <c r="M24" s="337" t="e">
        <f>SUM(#REF!)</f>
        <v>#REF!</v>
      </c>
      <c r="N24" s="337" t="e">
        <f t="shared" si="1"/>
        <v>#REF!</v>
      </c>
      <c r="O24" s="118"/>
    </row>
    <row r="25" spans="1:15" ht="21.75" customHeight="1">
      <c r="A25" s="118"/>
      <c r="B25" s="192">
        <f>COUNT(#REF!)</f>
        <v>0</v>
      </c>
      <c r="C25" s="673" t="e">
        <f>+#REF!</f>
        <v>#REF!</v>
      </c>
      <c r="D25" s="676"/>
      <c r="E25" s="676"/>
      <c r="F25" s="676"/>
      <c r="G25" s="676"/>
      <c r="H25" s="677"/>
      <c r="I25" s="337" t="e">
        <f>SUM(#REF!)</f>
        <v>#REF!</v>
      </c>
      <c r="J25" s="338"/>
      <c r="K25" s="338"/>
      <c r="L25" s="337" t="e">
        <f>SUM(#REF!)</f>
        <v>#REF!</v>
      </c>
      <c r="M25" s="337" t="e">
        <f>SUM(#REF!)</f>
        <v>#REF!</v>
      </c>
      <c r="N25" s="337" t="e">
        <f t="shared" si="1"/>
        <v>#REF!</v>
      </c>
      <c r="O25" s="118"/>
    </row>
    <row r="26" spans="1:15" ht="21.75" customHeight="1">
      <c r="A26" s="118"/>
      <c r="B26" s="149">
        <f>COUNT(#REF!)</f>
        <v>0</v>
      </c>
      <c r="C26" s="673"/>
      <c r="D26" s="674"/>
      <c r="E26" s="674"/>
      <c r="F26" s="674"/>
      <c r="G26" s="674"/>
      <c r="H26" s="675"/>
      <c r="I26" s="338"/>
      <c r="J26" s="338"/>
      <c r="K26" s="338"/>
      <c r="L26" s="337"/>
      <c r="M26" s="337"/>
      <c r="N26" s="337">
        <f t="shared" si="1"/>
        <v>0</v>
      </c>
      <c r="O26" s="118"/>
    </row>
    <row r="27" spans="1:15" ht="21.75" customHeight="1">
      <c r="A27" s="118"/>
      <c r="B27" s="149">
        <f>COUNT(#REF!)</f>
        <v>0</v>
      </c>
      <c r="C27" s="673"/>
      <c r="D27" s="674"/>
      <c r="E27" s="674"/>
      <c r="F27" s="674"/>
      <c r="G27" s="674"/>
      <c r="H27" s="675"/>
      <c r="I27" s="338"/>
      <c r="J27" s="338"/>
      <c r="K27" s="338"/>
      <c r="L27" s="337"/>
      <c r="M27" s="337"/>
      <c r="N27" s="337">
        <f t="shared" si="1"/>
        <v>0</v>
      </c>
      <c r="O27" s="118"/>
    </row>
    <row r="28" spans="1:15" ht="21.75" customHeight="1">
      <c r="A28" s="118"/>
      <c r="B28" s="149">
        <f>COUNT(#REF!)</f>
        <v>0</v>
      </c>
      <c r="C28" s="673"/>
      <c r="D28" s="674"/>
      <c r="E28" s="674"/>
      <c r="F28" s="674"/>
      <c r="G28" s="674"/>
      <c r="H28" s="675"/>
      <c r="I28" s="338"/>
      <c r="J28" s="338"/>
      <c r="K28" s="338"/>
      <c r="L28" s="337"/>
      <c r="M28" s="337"/>
      <c r="N28" s="337">
        <f t="shared" si="1"/>
        <v>0</v>
      </c>
      <c r="O28" s="118"/>
    </row>
    <row r="29" spans="1:15" ht="21.75" customHeight="1">
      <c r="A29" s="118"/>
      <c r="B29" s="152">
        <f>SUM(B19:B28)</f>
        <v>0</v>
      </c>
      <c r="C29" s="120" t="s">
        <v>177</v>
      </c>
      <c r="D29" s="153"/>
      <c r="E29" s="153"/>
      <c r="F29" s="153"/>
      <c r="G29" s="118"/>
      <c r="H29" s="118"/>
      <c r="I29" s="118"/>
      <c r="J29" s="118"/>
      <c r="K29" s="118"/>
      <c r="L29" s="118"/>
      <c r="M29" s="154" t="s">
        <v>178</v>
      </c>
      <c r="N29" s="341" t="e">
        <f>SUM(N19:N28)</f>
        <v>#REF!</v>
      </c>
      <c r="O29" s="118"/>
    </row>
    <row r="30" spans="1:15" ht="5.25" customHeight="1">
      <c r="A30" s="118"/>
      <c r="B30" s="118"/>
      <c r="C30" s="118"/>
      <c r="D30" s="118"/>
      <c r="E30" s="118"/>
      <c r="F30" s="118"/>
      <c r="G30" s="118"/>
      <c r="H30" s="118"/>
      <c r="I30" s="118"/>
      <c r="J30" s="118"/>
      <c r="K30" s="118"/>
      <c r="L30" s="118"/>
      <c r="M30" s="118"/>
      <c r="N30" s="342"/>
      <c r="O30" s="118"/>
    </row>
    <row r="31" spans="1:15" ht="18.75">
      <c r="A31" s="118"/>
      <c r="B31" s="118"/>
      <c r="C31" s="118"/>
      <c r="D31" s="118"/>
      <c r="E31" s="118"/>
      <c r="F31" s="118"/>
      <c r="G31" s="118"/>
      <c r="H31" s="155"/>
      <c r="I31" s="118"/>
      <c r="J31" s="118"/>
      <c r="K31" s="118"/>
      <c r="L31" s="118"/>
      <c r="M31" s="156" t="s">
        <v>179</v>
      </c>
      <c r="N31" s="343" t="e">
        <f>N29+N15</f>
        <v>#REF!</v>
      </c>
      <c r="O31" s="118"/>
    </row>
    <row r="32" spans="1:15" ht="19.5">
      <c r="A32" s="118"/>
      <c r="B32" s="118"/>
      <c r="C32" s="118"/>
      <c r="D32" s="118"/>
      <c r="E32" s="118"/>
      <c r="F32" s="118"/>
      <c r="G32" s="118"/>
      <c r="H32" s="155"/>
      <c r="I32" s="118"/>
      <c r="J32" s="118"/>
      <c r="K32" s="118"/>
      <c r="L32" s="118"/>
      <c r="M32" s="157"/>
      <c r="N32" s="158"/>
      <c r="O32" s="118"/>
    </row>
    <row r="33" spans="1:15" ht="18.75" customHeight="1">
      <c r="A33" s="118"/>
      <c r="B33" s="118"/>
      <c r="C33" s="118"/>
      <c r="D33" s="118"/>
      <c r="E33" s="118"/>
      <c r="F33" s="118" t="s">
        <v>1</v>
      </c>
      <c r="G33" s="118"/>
      <c r="H33" s="118"/>
      <c r="I33" s="118"/>
      <c r="J33" s="118"/>
      <c r="K33" s="118"/>
      <c r="L33" s="118"/>
      <c r="M33" s="118"/>
      <c r="N33" s="118"/>
      <c r="O33" s="118"/>
    </row>
    <row r="34" spans="1:15" ht="17.25" customHeight="1">
      <c r="A34" s="118"/>
      <c r="B34" s="118"/>
      <c r="C34" s="118"/>
      <c r="D34" s="118"/>
      <c r="E34" s="118"/>
      <c r="F34" s="118"/>
      <c r="G34" s="118"/>
      <c r="H34" s="118"/>
      <c r="I34" s="118"/>
      <c r="J34" s="118"/>
      <c r="K34" s="118"/>
      <c r="L34" s="118"/>
      <c r="M34" s="118"/>
      <c r="N34" s="159" t="s">
        <v>180</v>
      </c>
      <c r="O34" s="118"/>
    </row>
    <row r="35" spans="1:15" ht="23.25" customHeight="1">
      <c r="A35" s="118"/>
      <c r="C35" s="118"/>
      <c r="D35" s="118"/>
      <c r="E35" s="118"/>
      <c r="F35" s="118"/>
      <c r="G35" s="118"/>
      <c r="H35" s="118"/>
      <c r="I35" s="118"/>
      <c r="J35" s="118"/>
      <c r="K35" s="118"/>
      <c r="L35" s="118"/>
      <c r="M35" s="118"/>
      <c r="N35" s="159" t="s">
        <v>181</v>
      </c>
      <c r="O35" s="118"/>
    </row>
    <row r="36" ht="12.75">
      <c r="A36" s="118"/>
    </row>
    <row r="38" ht="12" customHeight="1"/>
  </sheetData>
  <sheetProtection/>
  <mergeCells count="9">
    <mergeCell ref="O1:O2"/>
    <mergeCell ref="C17:H17"/>
    <mergeCell ref="C27:H27"/>
    <mergeCell ref="C28:H28"/>
    <mergeCell ref="C24:H24"/>
    <mergeCell ref="C25:H25"/>
    <mergeCell ref="C26:H26"/>
    <mergeCell ref="C23:H23"/>
    <mergeCell ref="A2:N2"/>
  </mergeCells>
  <dataValidations count="2">
    <dataValidation showInputMessage="1" showErrorMessage="1" sqref="B6:B13"/>
    <dataValidation type="decimal" allowBlank="1" showInputMessage="1" showErrorMessage="1" sqref="I6:K13 L26:M28 J23:K28 I26:I28">
      <formula1>0</formula1>
      <formula2>12</formula2>
    </dataValidation>
  </dataValidations>
  <printOptions/>
  <pageMargins left="0.2" right="0.2" top="0.25" bottom="0.25" header="0.23" footer="0.24"/>
  <pageSetup fitToHeight="1" fitToWidth="1" horizontalDpi="600" verticalDpi="600" orientation="landscape" scale="70"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95"/>
  <sheetViews>
    <sheetView zoomScalePageLayoutView="0" workbookViewId="0" topLeftCell="A1">
      <selection activeCell="E23" sqref="E23"/>
    </sheetView>
  </sheetViews>
  <sheetFormatPr defaultColWidth="7.10546875" defaultRowHeight="15"/>
  <cols>
    <col min="1" max="1" width="1.1171875" style="117" customWidth="1"/>
    <col min="2" max="2" width="4.21484375" style="117" customWidth="1"/>
    <col min="3" max="3" width="6.3359375" style="117" bestFit="1" customWidth="1"/>
    <col min="4" max="4" width="83.5546875" style="117" customWidth="1"/>
    <col min="5" max="8" width="8.77734375" style="118" customWidth="1"/>
    <col min="9" max="9" width="8.77734375" style="117" customWidth="1"/>
    <col min="10" max="10" width="10.77734375" style="117" customWidth="1"/>
    <col min="11" max="11" width="6.10546875" style="117" customWidth="1"/>
    <col min="12" max="12" width="1.5625" style="117" customWidth="1"/>
    <col min="13" max="13" width="5.6640625" style="117" customWidth="1"/>
    <col min="14" max="14" width="8.99609375" style="117" bestFit="1" customWidth="1"/>
    <col min="15" max="16384" width="7.10546875" style="117" customWidth="1"/>
  </cols>
  <sheetData>
    <row r="1" spans="1:18" ht="12" customHeight="1">
      <c r="A1" s="118"/>
      <c r="B1" s="118"/>
      <c r="C1" s="118"/>
      <c r="D1" s="118"/>
      <c r="I1" s="118"/>
      <c r="J1" s="118"/>
      <c r="K1" s="118"/>
      <c r="L1" s="118"/>
      <c r="M1" s="118"/>
      <c r="O1" s="118"/>
      <c r="P1" s="118"/>
      <c r="Q1" s="118"/>
      <c r="R1" s="118"/>
    </row>
    <row r="2" spans="1:14" ht="21.75">
      <c r="A2" s="679" t="s">
        <v>314</v>
      </c>
      <c r="B2" s="679"/>
      <c r="C2" s="679"/>
      <c r="D2" s="679"/>
      <c r="E2" s="679"/>
      <c r="F2" s="679"/>
      <c r="G2" s="679"/>
      <c r="H2" s="679"/>
      <c r="I2" s="679"/>
      <c r="J2" s="164"/>
      <c r="K2" s="118"/>
      <c r="L2" s="118"/>
      <c r="M2" s="118"/>
      <c r="N2" s="118"/>
    </row>
    <row r="3" spans="2:14" ht="18.75" customHeight="1">
      <c r="B3" s="118"/>
      <c r="C3" s="118"/>
      <c r="D3" s="118"/>
      <c r="I3" s="118"/>
      <c r="J3" s="118"/>
      <c r="K3" s="118"/>
      <c r="L3" s="118"/>
      <c r="M3" s="118"/>
      <c r="N3" s="118"/>
    </row>
    <row r="4" spans="2:14" ht="16.5" customHeight="1">
      <c r="B4" s="118"/>
      <c r="C4" s="118"/>
      <c r="D4" s="118"/>
      <c r="J4" s="191"/>
      <c r="K4" s="118"/>
      <c r="L4" s="118"/>
      <c r="M4" s="118"/>
      <c r="N4" s="118"/>
    </row>
    <row r="5" spans="2:14" s="163" customFormat="1" ht="16.5">
      <c r="B5" s="120" t="s">
        <v>182</v>
      </c>
      <c r="C5" s="143"/>
      <c r="D5" s="143"/>
      <c r="E5" s="143"/>
      <c r="F5" s="143"/>
      <c r="G5" s="143"/>
      <c r="H5" s="143"/>
      <c r="I5" s="143"/>
      <c r="J5" s="143"/>
      <c r="K5" s="143"/>
      <c r="L5" s="143"/>
      <c r="M5" s="143"/>
      <c r="N5" s="143"/>
    </row>
    <row r="6" spans="2:14" s="163" customFormat="1" ht="26.25" customHeight="1">
      <c r="B6" s="120" t="s">
        <v>183</v>
      </c>
      <c r="C6" s="143"/>
      <c r="D6" s="143"/>
      <c r="E6" s="191" t="s">
        <v>227</v>
      </c>
      <c r="F6" s="191" t="s">
        <v>228</v>
      </c>
      <c r="G6" s="191" t="s">
        <v>229</v>
      </c>
      <c r="H6" s="191" t="s">
        <v>230</v>
      </c>
      <c r="I6" s="191" t="s">
        <v>231</v>
      </c>
      <c r="J6" s="143"/>
      <c r="K6" s="143"/>
      <c r="L6" s="143"/>
      <c r="M6" s="143"/>
      <c r="N6" s="143"/>
    </row>
    <row r="7" spans="2:15" s="161" customFormat="1" ht="36.75" customHeight="1">
      <c r="B7" s="120"/>
      <c r="C7" s="160" t="s">
        <v>184</v>
      </c>
      <c r="D7" s="160"/>
      <c r="E7" s="146" t="s">
        <v>31</v>
      </c>
      <c r="F7" s="146"/>
      <c r="G7" s="146"/>
      <c r="H7" s="146"/>
      <c r="I7" s="165"/>
      <c r="J7" s="165"/>
      <c r="K7" s="143"/>
      <c r="L7" s="143"/>
      <c r="M7" s="143"/>
      <c r="N7" s="143"/>
      <c r="O7" s="163"/>
    </row>
    <row r="8" spans="2:14" ht="22.5" customHeight="1">
      <c r="B8" s="133" t="s">
        <v>143</v>
      </c>
      <c r="C8" s="680">
        <f>+Equipment!B12</f>
        <v>0</v>
      </c>
      <c r="D8" s="681"/>
      <c r="E8" s="131">
        <f>+Equipment!E12</f>
        <v>0</v>
      </c>
      <c r="F8" s="196" t="e">
        <f>+Equipment!H12</f>
        <v>#REF!</v>
      </c>
      <c r="G8" s="194" t="e">
        <f>+Equipment!K12</f>
        <v>#REF!</v>
      </c>
      <c r="H8" s="199" t="e">
        <f>+Equipment!N12</f>
        <v>#REF!</v>
      </c>
      <c r="I8" s="202" t="e">
        <f>+Equipment!Q12</f>
        <v>#REF!</v>
      </c>
      <c r="J8" s="118"/>
      <c r="K8" s="118"/>
      <c r="L8" s="118"/>
      <c r="M8" s="118"/>
      <c r="N8" s="118"/>
    </row>
    <row r="9" spans="2:14" ht="22.5" customHeight="1">
      <c r="B9" s="133" t="s">
        <v>144</v>
      </c>
      <c r="C9" s="680">
        <f>+Equipment!B13</f>
        <v>0</v>
      </c>
      <c r="D9" s="681"/>
      <c r="E9" s="131">
        <f>+Equipment!E13</f>
        <v>0</v>
      </c>
      <c r="F9" s="196" t="e">
        <f>+Equipment!H13</f>
        <v>#REF!</v>
      </c>
      <c r="G9" s="194" t="e">
        <f>+Equipment!K13</f>
        <v>#REF!</v>
      </c>
      <c r="H9" s="199" t="e">
        <f>+Equipment!N13</f>
        <v>#REF!</v>
      </c>
      <c r="I9" s="202" t="e">
        <f>+Equipment!Q13</f>
        <v>#REF!</v>
      </c>
      <c r="J9" s="118"/>
      <c r="K9" s="118"/>
      <c r="L9" s="118"/>
      <c r="M9" s="118"/>
      <c r="N9" s="118"/>
    </row>
    <row r="10" spans="2:14" ht="22.5" customHeight="1">
      <c r="B10" s="133" t="s">
        <v>145</v>
      </c>
      <c r="C10" s="680">
        <f>+Equipment!B14</f>
        <v>0</v>
      </c>
      <c r="D10" s="681"/>
      <c r="E10" s="131">
        <f>+Equipment!E14</f>
        <v>0</v>
      </c>
      <c r="F10" s="196" t="e">
        <f>+Equipment!H14</f>
        <v>#REF!</v>
      </c>
      <c r="G10" s="194" t="e">
        <f>+Equipment!K14</f>
        <v>#REF!</v>
      </c>
      <c r="H10" s="199" t="e">
        <f>+Equipment!N14</f>
        <v>#REF!</v>
      </c>
      <c r="I10" s="202" t="e">
        <f>+Equipment!Q14</f>
        <v>#REF!</v>
      </c>
      <c r="J10" s="118"/>
      <c r="K10" s="118"/>
      <c r="L10" s="118"/>
      <c r="M10" s="118"/>
      <c r="N10" s="118"/>
    </row>
    <row r="11" spans="2:14" ht="22.5" customHeight="1">
      <c r="B11" s="133" t="s">
        <v>146</v>
      </c>
      <c r="C11" s="680">
        <f>+Equipment!B15</f>
        <v>0</v>
      </c>
      <c r="D11" s="681"/>
      <c r="E11" s="131">
        <f>+Equipment!E15</f>
        <v>0</v>
      </c>
      <c r="F11" s="196" t="e">
        <f>+Equipment!H15</f>
        <v>#REF!</v>
      </c>
      <c r="G11" s="194" t="e">
        <f>+Equipment!K15</f>
        <v>#REF!</v>
      </c>
      <c r="H11" s="199" t="e">
        <f>+Equipment!N15</f>
        <v>#REF!</v>
      </c>
      <c r="I11" s="202" t="e">
        <f>+Equipment!Q15</f>
        <v>#REF!</v>
      </c>
      <c r="J11" s="118"/>
      <c r="K11" s="118"/>
      <c r="L11" s="118"/>
      <c r="M11" s="118"/>
      <c r="N11" s="118"/>
    </row>
    <row r="12" spans="2:14" ht="22.5" customHeight="1">
      <c r="B12" s="133" t="s">
        <v>166</v>
      </c>
      <c r="C12" s="680">
        <f>+Equipment!B16</f>
        <v>0</v>
      </c>
      <c r="D12" s="681"/>
      <c r="E12" s="131">
        <f>+Equipment!E16</f>
        <v>0</v>
      </c>
      <c r="F12" s="196" t="e">
        <f>+Equipment!H16</f>
        <v>#REF!</v>
      </c>
      <c r="G12" s="194" t="e">
        <f>+Equipment!K16</f>
        <v>#REF!</v>
      </c>
      <c r="H12" s="199" t="e">
        <f>+Equipment!N16</f>
        <v>#REF!</v>
      </c>
      <c r="I12" s="202" t="e">
        <f>+Equipment!Q16</f>
        <v>#REF!</v>
      </c>
      <c r="J12" s="118"/>
      <c r="K12" s="118"/>
      <c r="L12" s="118"/>
      <c r="M12" s="118"/>
      <c r="N12" s="118"/>
    </row>
    <row r="13" spans="2:14" ht="22.5" customHeight="1">
      <c r="B13" s="133" t="s">
        <v>167</v>
      </c>
      <c r="C13" s="680"/>
      <c r="D13" s="681"/>
      <c r="E13" s="131"/>
      <c r="F13" s="196"/>
      <c r="G13" s="194"/>
      <c r="H13" s="199"/>
      <c r="I13" s="202"/>
      <c r="J13" s="118"/>
      <c r="K13" s="118"/>
      <c r="L13" s="118"/>
      <c r="M13" s="118"/>
      <c r="N13" s="118"/>
    </row>
    <row r="14" spans="2:14" ht="22.5" customHeight="1">
      <c r="B14" s="133" t="s">
        <v>168</v>
      </c>
      <c r="C14" s="680"/>
      <c r="D14" s="681"/>
      <c r="E14" s="131"/>
      <c r="F14" s="196"/>
      <c r="G14" s="194"/>
      <c r="H14" s="199"/>
      <c r="I14" s="202"/>
      <c r="J14" s="118"/>
      <c r="K14" s="118"/>
      <c r="L14" s="118"/>
      <c r="M14" s="118"/>
      <c r="N14" s="118"/>
    </row>
    <row r="15" spans="2:14" ht="22.5" customHeight="1">
      <c r="B15" s="133" t="s">
        <v>169</v>
      </c>
      <c r="C15" s="680"/>
      <c r="D15" s="681"/>
      <c r="E15" s="131"/>
      <c r="F15" s="196"/>
      <c r="G15" s="194"/>
      <c r="H15" s="199"/>
      <c r="I15" s="202"/>
      <c r="J15" s="118"/>
      <c r="K15" s="118"/>
      <c r="L15" s="118"/>
      <c r="M15" s="118"/>
      <c r="N15" s="118"/>
    </row>
    <row r="16" spans="2:14" ht="21.75" customHeight="1">
      <c r="B16" s="133" t="s">
        <v>185</v>
      </c>
      <c r="C16" s="680"/>
      <c r="D16" s="681"/>
      <c r="E16" s="131"/>
      <c r="F16" s="196"/>
      <c r="G16" s="194"/>
      <c r="H16" s="199"/>
      <c r="I16" s="202"/>
      <c r="J16" s="118"/>
      <c r="K16" s="118"/>
      <c r="L16" s="118"/>
      <c r="M16" s="118"/>
      <c r="N16" s="118"/>
    </row>
    <row r="17" spans="2:14" ht="21.75" customHeight="1">
      <c r="B17" s="133" t="s">
        <v>147</v>
      </c>
      <c r="C17" s="680"/>
      <c r="D17" s="681"/>
      <c r="E17" s="131"/>
      <c r="F17" s="196"/>
      <c r="G17" s="194"/>
      <c r="H17" s="199"/>
      <c r="I17" s="202"/>
      <c r="J17" s="118"/>
      <c r="K17" s="118"/>
      <c r="L17" s="118"/>
      <c r="M17" s="118"/>
      <c r="N17" s="118"/>
    </row>
    <row r="18" spans="2:14" ht="21.75" customHeight="1">
      <c r="B18" s="133" t="s">
        <v>186</v>
      </c>
      <c r="C18" s="150" t="s">
        <v>187</v>
      </c>
      <c r="D18" s="150"/>
      <c r="E18" s="131"/>
      <c r="F18" s="196"/>
      <c r="G18" s="194"/>
      <c r="H18" s="199"/>
      <c r="I18" s="202"/>
      <c r="J18" s="191" t="s">
        <v>232</v>
      </c>
      <c r="K18" s="118"/>
      <c r="L18" s="118"/>
      <c r="M18" s="118"/>
      <c r="N18" s="118"/>
    </row>
    <row r="19" spans="2:14" ht="21.75" customHeight="1">
      <c r="B19" s="166"/>
      <c r="C19" s="150"/>
      <c r="D19" s="167" t="s">
        <v>188</v>
      </c>
      <c r="E19" s="168">
        <f>SUM(E8:E18)</f>
        <v>0</v>
      </c>
      <c r="F19" s="197" t="e">
        <f>SUM(F8:F18)</f>
        <v>#REF!</v>
      </c>
      <c r="G19" s="195" t="e">
        <f>SUM(G8:G18)</f>
        <v>#REF!</v>
      </c>
      <c r="H19" s="200" t="e">
        <f>SUM(H8:H18)</f>
        <v>#REF!</v>
      </c>
      <c r="I19" s="203" t="e">
        <f>SUM(I8:I18)</f>
        <v>#REF!</v>
      </c>
      <c r="J19" s="118"/>
      <c r="K19" s="118"/>
      <c r="L19" s="118"/>
      <c r="M19" s="118"/>
      <c r="N19" s="118"/>
    </row>
    <row r="20" spans="2:14" ht="12" customHeight="1">
      <c r="B20" s="118"/>
      <c r="C20" s="139"/>
      <c r="D20" s="139"/>
      <c r="I20" s="118"/>
      <c r="J20" s="118"/>
      <c r="K20" s="140"/>
      <c r="L20" s="118"/>
      <c r="M20" s="118"/>
      <c r="N20" s="118"/>
    </row>
    <row r="21" spans="2:14" ht="16.5">
      <c r="B21" s="120" t="s">
        <v>189</v>
      </c>
      <c r="C21" s="118"/>
      <c r="D21" s="153"/>
      <c r="E21" s="683"/>
      <c r="F21" s="683"/>
      <c r="G21" s="683"/>
      <c r="H21" s="683"/>
      <c r="I21" s="683"/>
      <c r="J21" s="169"/>
      <c r="K21" s="118"/>
      <c r="L21" s="118"/>
      <c r="M21" s="118"/>
      <c r="N21" s="118"/>
    </row>
    <row r="22" spans="2:14" ht="9.75" customHeight="1">
      <c r="B22" s="143"/>
      <c r="C22" s="170"/>
      <c r="D22" s="153"/>
      <c r="I22" s="118"/>
      <c r="J22" s="118"/>
      <c r="K22" s="118"/>
      <c r="L22" s="118"/>
      <c r="M22" s="118"/>
      <c r="N22" s="118"/>
    </row>
    <row r="23" spans="2:14" ht="22.5" customHeight="1">
      <c r="B23" s="128" t="s">
        <v>143</v>
      </c>
      <c r="C23" s="682" t="s">
        <v>190</v>
      </c>
      <c r="D23" s="682"/>
      <c r="E23" s="131" t="e">
        <f>+#REF!</f>
        <v>#REF!</v>
      </c>
      <c r="F23" s="196" t="e">
        <f>+#REF!</f>
        <v>#REF!</v>
      </c>
      <c r="G23" s="194" t="e">
        <f>+#REF!</f>
        <v>#REF!</v>
      </c>
      <c r="H23" s="199" t="e">
        <f>+#REF!</f>
        <v>#REF!</v>
      </c>
      <c r="I23" s="202" t="e">
        <f>+#REF!</f>
        <v>#REF!</v>
      </c>
      <c r="J23" s="118"/>
      <c r="K23" s="118"/>
      <c r="L23" s="118"/>
      <c r="M23" s="118"/>
      <c r="N23" s="118"/>
    </row>
    <row r="24" spans="2:14" ht="22.5" customHeight="1">
      <c r="B24" s="128" t="s">
        <v>144</v>
      </c>
      <c r="C24" s="682" t="s">
        <v>191</v>
      </c>
      <c r="D24" s="682"/>
      <c r="E24" s="131" t="e">
        <f>+#REF!</f>
        <v>#REF!</v>
      </c>
      <c r="F24" s="196" t="e">
        <f>+#REF!</f>
        <v>#REF!</v>
      </c>
      <c r="G24" s="194" t="e">
        <f>+#REF!</f>
        <v>#REF!</v>
      </c>
      <c r="H24" s="199" t="e">
        <f>+#REF!</f>
        <v>#REF!</v>
      </c>
      <c r="I24" s="202" t="e">
        <f>+#REF!</f>
        <v>#REF!</v>
      </c>
      <c r="J24" s="118"/>
      <c r="K24" s="118"/>
      <c r="L24" s="118"/>
      <c r="M24" s="118"/>
      <c r="N24" s="118"/>
    </row>
    <row r="25" spans="2:14" ht="21.75" customHeight="1">
      <c r="B25" s="118"/>
      <c r="C25" s="118"/>
      <c r="D25" s="167" t="s">
        <v>192</v>
      </c>
      <c r="E25" s="168" t="e">
        <f>SUM(E23:E24)</f>
        <v>#REF!</v>
      </c>
      <c r="F25" s="197" t="e">
        <f>SUM(F23:F24)</f>
        <v>#REF!</v>
      </c>
      <c r="G25" s="198" t="e">
        <f>SUM(G23:G24)</f>
        <v>#REF!</v>
      </c>
      <c r="H25" s="201" t="e">
        <f>SUM(H23:H24)</f>
        <v>#REF!</v>
      </c>
      <c r="I25" s="204" t="e">
        <f>SUM(I23:I24)</f>
        <v>#REF!</v>
      </c>
      <c r="J25" s="118"/>
      <c r="K25" s="118"/>
      <c r="L25" s="118"/>
      <c r="M25" s="118"/>
      <c r="N25" s="118"/>
    </row>
    <row r="26" spans="2:14" ht="21.75" customHeight="1">
      <c r="B26" s="118"/>
      <c r="C26" s="118"/>
      <c r="D26" s="118"/>
      <c r="I26" s="118"/>
      <c r="J26" s="118"/>
      <c r="K26" s="118"/>
      <c r="L26" s="118"/>
      <c r="M26" s="118"/>
      <c r="N26" s="118"/>
    </row>
    <row r="27" spans="2:14" ht="16.5">
      <c r="B27" s="120" t="s">
        <v>193</v>
      </c>
      <c r="C27" s="118"/>
      <c r="D27" s="153"/>
      <c r="E27" s="684"/>
      <c r="F27" s="684"/>
      <c r="G27" s="684"/>
      <c r="H27" s="684"/>
      <c r="I27" s="684"/>
      <c r="J27" s="172"/>
      <c r="K27" s="118"/>
      <c r="L27" s="118"/>
      <c r="M27" s="118"/>
      <c r="N27" s="118"/>
    </row>
    <row r="28" spans="2:14" ht="9.75" customHeight="1">
      <c r="B28" s="143"/>
      <c r="C28" s="170"/>
      <c r="D28" s="153"/>
      <c r="I28" s="118"/>
      <c r="J28" s="118"/>
      <c r="K28" s="118"/>
      <c r="L28" s="118"/>
      <c r="M28" s="118"/>
      <c r="N28" s="118"/>
    </row>
    <row r="29" spans="2:10" ht="22.5" customHeight="1">
      <c r="B29" s="128" t="s">
        <v>143</v>
      </c>
      <c r="C29" s="682" t="s">
        <v>194</v>
      </c>
      <c r="D29" s="682"/>
      <c r="E29" s="131">
        <v>0</v>
      </c>
      <c r="F29" s="196">
        <v>0</v>
      </c>
      <c r="G29" s="194">
        <v>0</v>
      </c>
      <c r="H29" s="199">
        <v>0</v>
      </c>
      <c r="I29" s="202">
        <v>0</v>
      </c>
      <c r="J29" s="118"/>
    </row>
    <row r="30" spans="2:10" ht="22.5" customHeight="1">
      <c r="B30" s="128" t="s">
        <v>144</v>
      </c>
      <c r="C30" s="682" t="s">
        <v>195</v>
      </c>
      <c r="D30" s="682"/>
      <c r="E30" s="131">
        <v>0</v>
      </c>
      <c r="F30" s="196">
        <v>0</v>
      </c>
      <c r="G30" s="194">
        <v>0</v>
      </c>
      <c r="H30" s="199">
        <v>0</v>
      </c>
      <c r="I30" s="202">
        <v>0</v>
      </c>
      <c r="J30" s="118"/>
    </row>
    <row r="31" spans="2:14" ht="22.5" customHeight="1">
      <c r="B31" s="128" t="s">
        <v>145</v>
      </c>
      <c r="C31" s="682" t="s">
        <v>17</v>
      </c>
      <c r="D31" s="682"/>
      <c r="E31" s="131">
        <v>0</v>
      </c>
      <c r="F31" s="196">
        <v>0</v>
      </c>
      <c r="G31" s="194">
        <v>0</v>
      </c>
      <c r="H31" s="199">
        <v>0</v>
      </c>
      <c r="I31" s="202">
        <v>0</v>
      </c>
      <c r="J31" s="118"/>
      <c r="K31" s="118"/>
      <c r="L31" s="118"/>
      <c r="M31" s="118"/>
      <c r="N31" s="118"/>
    </row>
    <row r="32" spans="2:14" ht="22.5" customHeight="1">
      <c r="B32" s="128" t="s">
        <v>146</v>
      </c>
      <c r="C32" s="682" t="s">
        <v>196</v>
      </c>
      <c r="D32" s="682"/>
      <c r="E32" s="131">
        <v>0</v>
      </c>
      <c r="F32" s="196">
        <v>0</v>
      </c>
      <c r="G32" s="194">
        <v>0</v>
      </c>
      <c r="H32" s="199">
        <v>0</v>
      </c>
      <c r="I32" s="202">
        <v>0</v>
      </c>
      <c r="J32" s="118"/>
      <c r="K32" s="118"/>
      <c r="L32" s="118"/>
      <c r="M32" s="118"/>
      <c r="N32" s="118"/>
    </row>
    <row r="33" spans="2:14" ht="22.5" customHeight="1">
      <c r="B33" s="128" t="s">
        <v>166</v>
      </c>
      <c r="C33" s="150" t="s">
        <v>197</v>
      </c>
      <c r="D33" s="173" t="s">
        <v>198</v>
      </c>
      <c r="E33" s="131"/>
      <c r="F33" s="196"/>
      <c r="G33" s="194"/>
      <c r="H33" s="199"/>
      <c r="I33" s="202"/>
      <c r="J33" s="118"/>
      <c r="K33" s="118"/>
      <c r="L33" s="118"/>
      <c r="M33" s="118"/>
      <c r="N33" s="118"/>
    </row>
    <row r="34" spans="2:14" ht="21.75" customHeight="1">
      <c r="B34" s="174"/>
      <c r="C34" s="118"/>
      <c r="D34" s="175" t="s">
        <v>199</v>
      </c>
      <c r="E34" s="168">
        <f>SUM(E29:E33)</f>
        <v>0</v>
      </c>
      <c r="F34" s="197">
        <f>SUM(F29:F33)</f>
        <v>0</v>
      </c>
      <c r="G34" s="195">
        <f>SUM(G29:G33)</f>
        <v>0</v>
      </c>
      <c r="H34" s="200">
        <f>SUM(H29:H33)</f>
        <v>0</v>
      </c>
      <c r="I34" s="203">
        <f>SUM(I29:I33)</f>
        <v>0</v>
      </c>
      <c r="J34" s="118"/>
      <c r="K34" s="118"/>
      <c r="L34" s="118"/>
      <c r="M34" s="118"/>
      <c r="N34" s="118"/>
    </row>
    <row r="35" spans="2:14" ht="21.75" customHeight="1">
      <c r="B35" s="118"/>
      <c r="C35" s="118"/>
      <c r="D35" s="118"/>
      <c r="I35" s="118"/>
      <c r="J35" s="118"/>
      <c r="K35" s="118"/>
      <c r="L35" s="118"/>
      <c r="M35" s="118"/>
      <c r="N35" s="118"/>
    </row>
    <row r="36" spans="2:14" ht="21.75" customHeight="1">
      <c r="B36" s="118"/>
      <c r="C36" s="118"/>
      <c r="D36" s="118"/>
      <c r="I36" s="118"/>
      <c r="J36" s="118"/>
      <c r="K36" s="118"/>
      <c r="L36" s="118"/>
      <c r="M36" s="118"/>
      <c r="N36" s="118"/>
    </row>
    <row r="37" spans="2:14" ht="23.25" customHeight="1">
      <c r="B37" s="118"/>
      <c r="C37" s="118"/>
      <c r="D37" s="118"/>
      <c r="I37" s="159" t="s">
        <v>180</v>
      </c>
      <c r="J37" s="159"/>
      <c r="K37" s="118"/>
      <c r="L37" s="118"/>
      <c r="N37" s="118"/>
    </row>
    <row r="38" spans="2:14" ht="23.25" customHeight="1">
      <c r="B38" s="176" t="s">
        <v>200</v>
      </c>
      <c r="C38" s="118"/>
      <c r="D38" s="118"/>
      <c r="I38" s="159" t="s">
        <v>181</v>
      </c>
      <c r="J38" s="159"/>
      <c r="K38" s="118"/>
      <c r="L38" s="118"/>
      <c r="N38" s="118"/>
    </row>
    <row r="39" spans="2:14" ht="12.75">
      <c r="B39" s="118"/>
      <c r="C39" s="118"/>
      <c r="D39" s="118"/>
      <c r="I39" s="118"/>
      <c r="J39" s="118"/>
      <c r="K39" s="118"/>
      <c r="L39" s="118"/>
      <c r="M39" s="118"/>
      <c r="N39" s="118"/>
    </row>
    <row r="40" spans="2:14" ht="12" customHeight="1">
      <c r="B40" s="118"/>
      <c r="C40" s="118"/>
      <c r="D40" s="118"/>
      <c r="I40" s="118"/>
      <c r="J40" s="118"/>
      <c r="K40" s="118"/>
      <c r="L40" s="118"/>
      <c r="M40" s="118"/>
      <c r="N40" s="118"/>
    </row>
    <row r="41" spans="2:14" ht="12.75">
      <c r="B41" s="118"/>
      <c r="C41" s="118"/>
      <c r="D41" s="118"/>
      <c r="I41" s="118"/>
      <c r="J41" s="118"/>
      <c r="K41" s="118"/>
      <c r="L41" s="118"/>
      <c r="M41" s="118"/>
      <c r="N41" s="118"/>
    </row>
    <row r="42" spans="2:14" ht="12.75">
      <c r="B42" s="118"/>
      <c r="C42" s="118"/>
      <c r="D42" s="118"/>
      <c r="I42" s="118"/>
      <c r="J42" s="118"/>
      <c r="K42" s="118"/>
      <c r="L42" s="118"/>
      <c r="M42" s="118"/>
      <c r="N42" s="118"/>
    </row>
    <row r="43" spans="2:14" ht="12.75">
      <c r="B43" s="118"/>
      <c r="C43" s="118"/>
      <c r="D43" s="118"/>
      <c r="I43" s="118"/>
      <c r="J43" s="118"/>
      <c r="K43" s="118"/>
      <c r="L43" s="118"/>
      <c r="M43" s="118"/>
      <c r="N43" s="118"/>
    </row>
    <row r="44" spans="2:14" ht="12.75">
      <c r="B44" s="118"/>
      <c r="C44" s="118"/>
      <c r="D44" s="118"/>
      <c r="I44" s="118"/>
      <c r="J44" s="118"/>
      <c r="K44" s="118"/>
      <c r="L44" s="118"/>
      <c r="M44" s="118"/>
      <c r="N44" s="118"/>
    </row>
    <row r="45" spans="2:14" ht="12.75">
      <c r="B45" s="118"/>
      <c r="C45" s="118"/>
      <c r="D45" s="118"/>
      <c r="I45" s="118"/>
      <c r="J45" s="118"/>
      <c r="K45" s="118"/>
      <c r="L45" s="118"/>
      <c r="M45" s="118"/>
      <c r="N45" s="118"/>
    </row>
    <row r="46" spans="2:14" ht="12.75">
      <c r="B46" s="118"/>
      <c r="C46" s="118"/>
      <c r="D46" s="118"/>
      <c r="I46" s="118"/>
      <c r="J46" s="118"/>
      <c r="K46" s="118"/>
      <c r="L46" s="118"/>
      <c r="M46" s="118"/>
      <c r="N46" s="118"/>
    </row>
    <row r="47" spans="2:14" ht="12.75">
      <c r="B47" s="118"/>
      <c r="C47" s="118"/>
      <c r="D47" s="118"/>
      <c r="I47" s="118"/>
      <c r="J47" s="118"/>
      <c r="K47" s="118"/>
      <c r="L47" s="118"/>
      <c r="M47" s="118"/>
      <c r="N47" s="118"/>
    </row>
    <row r="48" spans="2:14" ht="12.75">
      <c r="B48" s="118"/>
      <c r="C48" s="118"/>
      <c r="D48" s="118"/>
      <c r="I48" s="118"/>
      <c r="J48" s="118"/>
      <c r="K48" s="118"/>
      <c r="L48" s="118"/>
      <c r="M48" s="118"/>
      <c r="N48" s="118"/>
    </row>
    <row r="49" spans="2:14" ht="12.75">
      <c r="B49" s="118"/>
      <c r="C49" s="118"/>
      <c r="D49" s="118"/>
      <c r="I49" s="118"/>
      <c r="J49" s="118"/>
      <c r="K49" s="118"/>
      <c r="L49" s="118"/>
      <c r="M49" s="118"/>
      <c r="N49" s="118"/>
    </row>
    <row r="50" spans="2:14" ht="12.75">
      <c r="B50" s="118"/>
      <c r="C50" s="118"/>
      <c r="D50" s="118"/>
      <c r="I50" s="118"/>
      <c r="J50" s="118"/>
      <c r="K50" s="118"/>
      <c r="L50" s="118"/>
      <c r="M50" s="118"/>
      <c r="N50" s="118"/>
    </row>
    <row r="51" spans="2:14" ht="12.75">
      <c r="B51" s="118"/>
      <c r="C51" s="118"/>
      <c r="D51" s="118"/>
      <c r="I51" s="118"/>
      <c r="J51" s="118"/>
      <c r="K51" s="118"/>
      <c r="L51" s="118"/>
      <c r="M51" s="118"/>
      <c r="N51" s="118"/>
    </row>
    <row r="52" spans="2:14" ht="12.75">
      <c r="B52" s="118"/>
      <c r="C52" s="118"/>
      <c r="D52" s="118"/>
      <c r="I52" s="118"/>
      <c r="J52" s="118"/>
      <c r="K52" s="118"/>
      <c r="L52" s="118"/>
      <c r="M52" s="118"/>
      <c r="N52" s="118"/>
    </row>
    <row r="53" spans="2:14" ht="12.75">
      <c r="B53" s="118"/>
      <c r="C53" s="118"/>
      <c r="D53" s="118"/>
      <c r="I53" s="118"/>
      <c r="J53" s="118"/>
      <c r="K53" s="118"/>
      <c r="L53" s="118"/>
      <c r="M53" s="118"/>
      <c r="N53" s="118"/>
    </row>
    <row r="54" spans="2:14" ht="12.75">
      <c r="B54" s="118"/>
      <c r="C54" s="118"/>
      <c r="D54" s="118"/>
      <c r="I54" s="118"/>
      <c r="J54" s="118"/>
      <c r="K54" s="118"/>
      <c r="L54" s="118"/>
      <c r="M54" s="118"/>
      <c r="N54" s="118"/>
    </row>
    <row r="55" spans="2:14" ht="12.75">
      <c r="B55" s="118"/>
      <c r="C55" s="118"/>
      <c r="D55" s="118"/>
      <c r="I55" s="118"/>
      <c r="J55" s="118"/>
      <c r="K55" s="118"/>
      <c r="L55" s="118"/>
      <c r="M55" s="118"/>
      <c r="N55" s="118"/>
    </row>
    <row r="56" spans="2:14" ht="12.75">
      <c r="B56" s="118"/>
      <c r="C56" s="118"/>
      <c r="D56" s="118"/>
      <c r="I56" s="118"/>
      <c r="J56" s="118"/>
      <c r="K56" s="118"/>
      <c r="L56" s="118"/>
      <c r="M56" s="118"/>
      <c r="N56" s="118"/>
    </row>
    <row r="57" spans="2:14" ht="12.75">
      <c r="B57" s="118"/>
      <c r="C57" s="118"/>
      <c r="D57" s="118"/>
      <c r="I57" s="118"/>
      <c r="J57" s="118"/>
      <c r="K57" s="118"/>
      <c r="L57" s="118"/>
      <c r="M57" s="118"/>
      <c r="N57" s="118"/>
    </row>
    <row r="58" spans="2:14" ht="12.75">
      <c r="B58" s="118"/>
      <c r="C58" s="118"/>
      <c r="D58" s="118"/>
      <c r="I58" s="118"/>
      <c r="J58" s="118"/>
      <c r="K58" s="118"/>
      <c r="L58" s="118"/>
      <c r="M58" s="118"/>
      <c r="N58" s="118"/>
    </row>
    <row r="59" spans="2:14" ht="12.75">
      <c r="B59" s="118"/>
      <c r="C59" s="118"/>
      <c r="D59" s="118"/>
      <c r="I59" s="118"/>
      <c r="J59" s="118"/>
      <c r="K59" s="118"/>
      <c r="L59" s="118"/>
      <c r="M59" s="118"/>
      <c r="N59" s="118"/>
    </row>
    <row r="60" spans="2:14" ht="12.75">
      <c r="B60" s="118"/>
      <c r="C60" s="118"/>
      <c r="D60" s="118"/>
      <c r="I60" s="118"/>
      <c r="J60" s="118"/>
      <c r="K60" s="118"/>
      <c r="L60" s="118"/>
      <c r="M60" s="118"/>
      <c r="N60" s="118"/>
    </row>
    <row r="61" spans="2:14" ht="12.75">
      <c r="B61" s="118"/>
      <c r="C61" s="118"/>
      <c r="D61" s="118"/>
      <c r="I61" s="118"/>
      <c r="J61" s="118"/>
      <c r="K61" s="118"/>
      <c r="L61" s="118"/>
      <c r="M61" s="118"/>
      <c r="N61" s="118"/>
    </row>
    <row r="62" spans="2:14" ht="12.75">
      <c r="B62" s="118"/>
      <c r="C62" s="118"/>
      <c r="D62" s="118"/>
      <c r="I62" s="118"/>
      <c r="J62" s="118"/>
      <c r="K62" s="118"/>
      <c r="L62" s="118"/>
      <c r="M62" s="118"/>
      <c r="N62" s="118"/>
    </row>
    <row r="63" spans="2:14" ht="12.75">
      <c r="B63" s="118"/>
      <c r="C63" s="118"/>
      <c r="D63" s="118"/>
      <c r="I63" s="118"/>
      <c r="J63" s="118"/>
      <c r="K63" s="118"/>
      <c r="L63" s="118"/>
      <c r="M63" s="118"/>
      <c r="N63" s="118"/>
    </row>
    <row r="64" spans="2:14" ht="12.75">
      <c r="B64" s="118"/>
      <c r="C64" s="118"/>
      <c r="D64" s="118"/>
      <c r="I64" s="118"/>
      <c r="J64" s="118"/>
      <c r="K64" s="118"/>
      <c r="L64" s="118"/>
      <c r="M64" s="118"/>
      <c r="N64" s="118"/>
    </row>
    <row r="65" s="118" customFormat="1" ht="12.75"/>
    <row r="95" spans="2:10" ht="12.75">
      <c r="B95" s="162"/>
      <c r="C95" s="118"/>
      <c r="D95" s="118"/>
      <c r="I95" s="118"/>
      <c r="J95" s="118"/>
    </row>
  </sheetData>
  <sheetProtection/>
  <mergeCells count="19">
    <mergeCell ref="C8:D8"/>
    <mergeCell ref="C31:D31"/>
    <mergeCell ref="C32:D32"/>
    <mergeCell ref="E27:I27"/>
    <mergeCell ref="C29:D29"/>
    <mergeCell ref="C30:D30"/>
    <mergeCell ref="C13:D13"/>
    <mergeCell ref="C14:D14"/>
    <mergeCell ref="C15:D15"/>
    <mergeCell ref="A2:I2"/>
    <mergeCell ref="C16:D16"/>
    <mergeCell ref="C23:D23"/>
    <mergeCell ref="C24:D24"/>
    <mergeCell ref="E21:I21"/>
    <mergeCell ref="C17:D17"/>
    <mergeCell ref="C9:D9"/>
    <mergeCell ref="C10:D10"/>
    <mergeCell ref="C11:D11"/>
    <mergeCell ref="C12:D12"/>
  </mergeCells>
  <dataValidations count="1">
    <dataValidation type="decimal" allowBlank="1" showInputMessage="1" showErrorMessage="1" sqref="K31:K34 K23:K26 K8:K15">
      <formula1>0</formula1>
      <formula2>12</formula2>
    </dataValidation>
  </dataValidations>
  <printOptions/>
  <pageMargins left="0.2" right="0.2" top="0.25" bottom="0.25" header="0.23" footer="0.24"/>
  <pageSetup fitToHeight="1" fitToWidth="1" horizontalDpi="600" verticalDpi="600" orientation="portrait" scale="62"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81"/>
  <sheetViews>
    <sheetView zoomScalePageLayoutView="0" workbookViewId="0" topLeftCell="A1">
      <selection activeCell="E23" sqref="E23"/>
    </sheetView>
  </sheetViews>
  <sheetFormatPr defaultColWidth="7.10546875" defaultRowHeight="15"/>
  <cols>
    <col min="1" max="1" width="4.21484375" style="117" customWidth="1"/>
    <col min="2" max="2" width="44.3359375" style="117" customWidth="1"/>
    <col min="3" max="3" width="8.4453125" style="117" customWidth="1"/>
    <col min="4" max="4" width="18.6640625" style="117" customWidth="1"/>
    <col min="5" max="5" width="13.4453125" style="117" customWidth="1"/>
    <col min="6" max="9" width="11.5546875" style="117" customWidth="1"/>
    <col min="10" max="10" width="8.88671875" style="117" bestFit="1" customWidth="1"/>
    <col min="11" max="11" width="7.4453125" style="117" customWidth="1"/>
    <col min="12" max="12" width="13.77734375" style="118" customWidth="1"/>
    <col min="13" max="13" width="8.99609375" style="117" bestFit="1" customWidth="1"/>
    <col min="14" max="16384" width="7.10546875" style="117" customWidth="1"/>
  </cols>
  <sheetData>
    <row r="1" spans="1:13" ht="24" customHeight="1">
      <c r="A1" s="118"/>
      <c r="B1" s="118"/>
      <c r="C1" s="118"/>
      <c r="D1" s="118"/>
      <c r="J1" s="118"/>
      <c r="K1" s="118"/>
      <c r="M1" s="118"/>
    </row>
    <row r="2" spans="1:11" ht="20.25">
      <c r="A2" s="685" t="s">
        <v>315</v>
      </c>
      <c r="B2" s="685"/>
      <c r="C2" s="685"/>
      <c r="D2" s="685"/>
      <c r="E2" s="685"/>
      <c r="F2" s="685"/>
      <c r="G2" s="685"/>
      <c r="H2" s="685"/>
      <c r="I2" s="685"/>
      <c r="J2" s="685"/>
      <c r="K2" s="685"/>
    </row>
    <row r="3" spans="1:11" ht="28.5">
      <c r="A3" s="181"/>
      <c r="B3" s="181"/>
      <c r="C3" s="181"/>
      <c r="D3" s="181"/>
      <c r="E3" s="244" t="s">
        <v>201</v>
      </c>
      <c r="J3" s="181"/>
      <c r="K3" s="181"/>
    </row>
    <row r="4" spans="1:12" s="163" customFormat="1" ht="16.5">
      <c r="A4" s="120" t="s">
        <v>202</v>
      </c>
      <c r="B4" s="143"/>
      <c r="C4" s="143"/>
      <c r="D4" s="143" t="s">
        <v>1</v>
      </c>
      <c r="E4" s="271" t="s">
        <v>227</v>
      </c>
      <c r="F4" s="271" t="s">
        <v>228</v>
      </c>
      <c r="G4" s="271" t="s">
        <v>229</v>
      </c>
      <c r="H4" s="271" t="s">
        <v>230</v>
      </c>
      <c r="I4" s="271" t="s">
        <v>231</v>
      </c>
      <c r="J4" s="182"/>
      <c r="L4" s="143"/>
    </row>
    <row r="5" spans="1:10" ht="22.5" customHeight="1">
      <c r="A5" s="128" t="s">
        <v>143</v>
      </c>
      <c r="B5" s="150" t="s">
        <v>203</v>
      </c>
      <c r="C5" s="150"/>
      <c r="D5" s="150"/>
      <c r="E5" s="293">
        <v>0</v>
      </c>
      <c r="F5" s="286">
        <v>0</v>
      </c>
      <c r="G5" s="288">
        <v>0</v>
      </c>
      <c r="H5" s="290">
        <v>0</v>
      </c>
      <c r="I5" s="292">
        <v>0</v>
      </c>
      <c r="J5" s="193"/>
    </row>
    <row r="6" spans="1:10" ht="22.5" customHeight="1">
      <c r="A6" s="128" t="s">
        <v>144</v>
      </c>
      <c r="B6" s="150" t="s">
        <v>204</v>
      </c>
      <c r="C6" s="150"/>
      <c r="D6" s="150"/>
      <c r="E6" s="293" t="e">
        <f>#REF!</f>
        <v>#REF!</v>
      </c>
      <c r="F6" s="286" t="e">
        <f>#REF!</f>
        <v>#REF!</v>
      </c>
      <c r="G6" s="288" t="e">
        <f>#REF!</f>
        <v>#REF!</v>
      </c>
      <c r="H6" s="290" t="e">
        <f>#REF!</f>
        <v>#REF!</v>
      </c>
      <c r="I6" s="292" t="e">
        <f>#REF!</f>
        <v>#REF!</v>
      </c>
      <c r="J6" s="193"/>
    </row>
    <row r="7" spans="1:10" ht="22.5" customHeight="1">
      <c r="A7" s="128" t="s">
        <v>145</v>
      </c>
      <c r="B7" s="150" t="s">
        <v>205</v>
      </c>
      <c r="C7" s="150"/>
      <c r="D7" s="150"/>
      <c r="E7" s="293">
        <f>+Consultants!E22</f>
        <v>0</v>
      </c>
      <c r="F7" s="286">
        <f>+Consultants!H22</f>
        <v>0</v>
      </c>
      <c r="G7" s="288">
        <f>+Consultants!K22</f>
        <v>0</v>
      </c>
      <c r="H7" s="290">
        <f>+Consultants!N22</f>
        <v>0</v>
      </c>
      <c r="I7" s="292">
        <f>+Consultants!Q22</f>
        <v>0</v>
      </c>
      <c r="J7" s="193"/>
    </row>
    <row r="8" spans="1:10" ht="22.5" customHeight="1">
      <c r="A8" s="128" t="s">
        <v>146</v>
      </c>
      <c r="B8" s="150" t="s">
        <v>206</v>
      </c>
      <c r="C8" s="150"/>
      <c r="D8" s="150"/>
      <c r="E8" s="293">
        <v>0</v>
      </c>
      <c r="F8" s="286">
        <v>0</v>
      </c>
      <c r="G8" s="288">
        <v>0</v>
      </c>
      <c r="H8" s="290">
        <v>0</v>
      </c>
      <c r="I8" s="292">
        <v>0</v>
      </c>
      <c r="J8" s="193"/>
    </row>
    <row r="9" spans="1:10" ht="22.5" customHeight="1">
      <c r="A9" s="128" t="s">
        <v>166</v>
      </c>
      <c r="B9" s="150" t="s">
        <v>207</v>
      </c>
      <c r="C9" s="150"/>
      <c r="D9" s="150"/>
      <c r="E9" s="293" t="e">
        <f>+#REF!+#REF!</f>
        <v>#REF!</v>
      </c>
      <c r="F9" s="286" t="e">
        <f>+#REF!+#REF!</f>
        <v>#REF!</v>
      </c>
      <c r="G9" s="288" t="e">
        <f>+#REF!+#REF!</f>
        <v>#REF!</v>
      </c>
      <c r="H9" s="290" t="e">
        <f>+#REF!+#REF!</f>
        <v>#REF!</v>
      </c>
      <c r="I9" s="292" t="e">
        <f>+#REF!+#REF!</f>
        <v>#REF!</v>
      </c>
      <c r="J9" s="193"/>
    </row>
    <row r="10" spans="1:10" ht="22.5" customHeight="1">
      <c r="A10" s="128" t="s">
        <v>167</v>
      </c>
      <c r="B10" s="150" t="s">
        <v>208</v>
      </c>
      <c r="C10" s="150"/>
      <c r="D10" s="150"/>
      <c r="E10" s="293">
        <v>0</v>
      </c>
      <c r="F10" s="286">
        <v>0</v>
      </c>
      <c r="G10" s="288">
        <v>0</v>
      </c>
      <c r="H10" s="290">
        <v>0</v>
      </c>
      <c r="I10" s="292">
        <v>0</v>
      </c>
      <c r="J10" s="193"/>
    </row>
    <row r="11" spans="1:10" ht="22.5" customHeight="1">
      <c r="A11" s="128" t="s">
        <v>168</v>
      </c>
      <c r="B11" s="150" t="s">
        <v>209</v>
      </c>
      <c r="C11" s="150"/>
      <c r="D11" s="150"/>
      <c r="E11" s="293">
        <v>0</v>
      </c>
      <c r="F11" s="286">
        <v>0</v>
      </c>
      <c r="G11" s="288">
        <v>0</v>
      </c>
      <c r="H11" s="290">
        <v>0</v>
      </c>
      <c r="I11" s="292">
        <v>0</v>
      </c>
      <c r="J11" s="193"/>
    </row>
    <row r="12" spans="1:10" ht="22.5" customHeight="1">
      <c r="A12" s="128" t="s">
        <v>169</v>
      </c>
      <c r="B12" s="688" t="e">
        <f>+#REF!</f>
        <v>#REF!</v>
      </c>
      <c r="C12" s="689"/>
      <c r="D12" s="690"/>
      <c r="E12" s="293" t="e">
        <f>+#REF!</f>
        <v>#REF!</v>
      </c>
      <c r="F12" s="286" t="e">
        <f>+#REF!</f>
        <v>#REF!</v>
      </c>
      <c r="G12" s="288" t="e">
        <f>+#REF!</f>
        <v>#REF!</v>
      </c>
      <c r="H12" s="290" t="e">
        <f>+#REF!</f>
        <v>#REF!</v>
      </c>
      <c r="I12" s="292" t="e">
        <f>+#REF!</f>
        <v>#REF!</v>
      </c>
      <c r="J12" s="193"/>
    </row>
    <row r="13" spans="1:10" ht="21.75" customHeight="1">
      <c r="A13" s="128" t="s">
        <v>185</v>
      </c>
      <c r="B13" s="688" t="s">
        <v>1</v>
      </c>
      <c r="C13" s="689"/>
      <c r="D13" s="690"/>
      <c r="E13" s="293">
        <v>0</v>
      </c>
      <c r="F13" s="286">
        <v>0</v>
      </c>
      <c r="G13" s="288">
        <v>0</v>
      </c>
      <c r="H13" s="290">
        <v>0</v>
      </c>
      <c r="I13" s="292">
        <v>0</v>
      </c>
      <c r="J13" s="193"/>
    </row>
    <row r="14" spans="1:10" ht="21.75" customHeight="1">
      <c r="A14" s="128" t="s">
        <v>147</v>
      </c>
      <c r="B14" s="688" t="s">
        <v>1</v>
      </c>
      <c r="C14" s="689"/>
      <c r="D14" s="690"/>
      <c r="E14" s="293">
        <v>0</v>
      </c>
      <c r="F14" s="286">
        <v>0</v>
      </c>
      <c r="G14" s="288">
        <v>0</v>
      </c>
      <c r="H14" s="290">
        <v>0</v>
      </c>
      <c r="I14" s="292">
        <v>0</v>
      </c>
      <c r="J14" s="193"/>
    </row>
    <row r="15" spans="1:10" ht="21.75" customHeight="1">
      <c r="A15" s="133"/>
      <c r="B15" s="150"/>
      <c r="C15" s="150"/>
      <c r="D15" s="167" t="s">
        <v>210</v>
      </c>
      <c r="E15" s="294" t="e">
        <f>SUM(E5:E14)</f>
        <v>#REF!</v>
      </c>
      <c r="F15" s="295" t="e">
        <f>SUM(F5:F14)</f>
        <v>#REF!</v>
      </c>
      <c r="G15" s="296" t="e">
        <f>SUM(G5:G14)</f>
        <v>#REF!</v>
      </c>
      <c r="H15" s="297" t="e">
        <f>SUM(H5:H14)</f>
        <v>#REF!</v>
      </c>
      <c r="I15" s="298" t="e">
        <f>SUM(I5:I14)</f>
        <v>#REF!</v>
      </c>
      <c r="J15" s="179"/>
    </row>
    <row r="16" spans="1:10" ht="15.75" customHeight="1">
      <c r="A16" s="143"/>
      <c r="B16" s="139"/>
      <c r="C16" s="118"/>
      <c r="D16" s="118"/>
      <c r="E16" s="272"/>
      <c r="F16" s="273"/>
      <c r="G16" s="274"/>
      <c r="H16" s="275"/>
      <c r="I16" s="276"/>
      <c r="J16" s="118"/>
    </row>
    <row r="17" spans="1:10" ht="29.25">
      <c r="A17" s="120" t="s">
        <v>211</v>
      </c>
      <c r="B17" s="153"/>
      <c r="C17" s="118"/>
      <c r="D17" s="118" t="s">
        <v>1</v>
      </c>
      <c r="E17" s="277" t="s">
        <v>201</v>
      </c>
      <c r="F17" s="278"/>
      <c r="G17" s="279"/>
      <c r="H17" s="280"/>
      <c r="I17" s="281"/>
      <c r="J17" s="182"/>
    </row>
    <row r="18" spans="1:10" ht="22.5" customHeight="1">
      <c r="A18" s="128"/>
      <c r="B18" s="150"/>
      <c r="C18" s="150"/>
      <c r="D18" s="167" t="s">
        <v>212</v>
      </c>
      <c r="E18" s="294" t="e">
        <f>+'1 A-B'!N31+'1C-E'!E19+'1C-E'!E25+'1C-E'!E34+'1F-K'!E15</f>
        <v>#REF!</v>
      </c>
      <c r="F18" s="295" t="e">
        <f>+'2 A-B'!N31+'1C-E'!F19+'1C-E'!F25+'1C-E'!F34+'1F-K'!F15</f>
        <v>#REF!</v>
      </c>
      <c r="G18" s="296" t="e">
        <f>+'3 A-B'!N31+'1C-E'!G19+'1C-E'!G25+'1C-E'!G34+'1F-K'!G15</f>
        <v>#REF!</v>
      </c>
      <c r="H18" s="297" t="e">
        <f>+'4 A-B'!N31+'1C-E'!H19+'1C-E'!H25+'1C-E'!H34+'1F-K'!H15</f>
        <v>#REF!</v>
      </c>
      <c r="I18" s="298" t="e">
        <f>+'5 A-B'!N31+'1C-E'!I19+'1C-E'!I25+'1C-E'!I34+'1F-K'!I15</f>
        <v>#REF!</v>
      </c>
      <c r="J18" s="179"/>
    </row>
    <row r="19" spans="1:11" ht="18" customHeight="1">
      <c r="A19" s="128"/>
      <c r="B19" s="178"/>
      <c r="C19" s="150"/>
      <c r="D19" s="246" t="s">
        <v>81</v>
      </c>
      <c r="E19" s="299" t="e">
        <f>+#REF!+#REF!</f>
        <v>#REF!</v>
      </c>
      <c r="F19" s="299" t="e">
        <f>+#REF!+#REF!</f>
        <v>#REF!</v>
      </c>
      <c r="G19" s="299" t="e">
        <f>+#REF!+#REF!</f>
        <v>#REF!</v>
      </c>
      <c r="H19" s="299" t="e">
        <f>+#REF!+#REF!</f>
        <v>#REF!</v>
      </c>
      <c r="I19" s="299" t="e">
        <f>+#REF!+#REF!</f>
        <v>#REF!</v>
      </c>
      <c r="J19" s="151"/>
      <c r="K19" s="118"/>
    </row>
    <row r="20" spans="1:11" ht="18" customHeight="1">
      <c r="A20" s="120" t="s">
        <v>213</v>
      </c>
      <c r="B20" s="153"/>
      <c r="C20" s="118"/>
      <c r="D20" s="118" t="s">
        <v>1</v>
      </c>
      <c r="K20" s="118"/>
    </row>
    <row r="21" spans="1:12" s="163" customFormat="1" ht="34.5" customHeight="1">
      <c r="A21" s="120"/>
      <c r="B21" s="183" t="s">
        <v>214</v>
      </c>
      <c r="C21" s="169" t="s">
        <v>215</v>
      </c>
      <c r="D21" s="184" t="s">
        <v>216</v>
      </c>
      <c r="E21" s="205" t="s">
        <v>201</v>
      </c>
      <c r="F21" s="245" t="s">
        <v>389</v>
      </c>
      <c r="G21" s="182"/>
      <c r="H21" s="182"/>
      <c r="I21" s="182"/>
      <c r="J21" s="182"/>
      <c r="K21" s="143"/>
      <c r="L21" s="143"/>
    </row>
    <row r="22" spans="1:10" ht="36">
      <c r="A22" s="370" t="s">
        <v>233</v>
      </c>
      <c r="B22" s="282" t="s">
        <v>357</v>
      </c>
      <c r="C22" s="209" t="e">
        <f>+#REF!+#REF!</f>
        <v>#REF!</v>
      </c>
      <c r="D22" s="283" t="e">
        <f>ROUND((#REF!/12*#REF!),0)</f>
        <v>#REF!</v>
      </c>
      <c r="E22" s="284" t="e">
        <f aca="true" t="shared" si="0" ref="E22:E27">ROUND(D22*(C22),0)</f>
        <v>#REF!</v>
      </c>
      <c r="F22" s="300" t="e">
        <f>#REF!+#REF!</f>
        <v>#REF!</v>
      </c>
      <c r="G22" s="193"/>
      <c r="H22" s="193"/>
      <c r="I22" s="193"/>
      <c r="J22" s="193"/>
    </row>
    <row r="23" spans="1:10" ht="36">
      <c r="A23" s="370"/>
      <c r="B23" s="282" t="s">
        <v>380</v>
      </c>
      <c r="C23" s="209" t="e">
        <f>+#REF!+#REF!</f>
        <v>#REF!</v>
      </c>
      <c r="D23" s="283" t="e">
        <f>ROUND(#REF!/12*#REF!,0)</f>
        <v>#REF!</v>
      </c>
      <c r="E23" s="284" t="e">
        <f t="shared" si="0"/>
        <v>#REF!</v>
      </c>
      <c r="F23" s="300" t="e">
        <f>#REF!+#REF!</f>
        <v>#REF!</v>
      </c>
      <c r="G23" s="193"/>
      <c r="H23" s="193"/>
      <c r="I23" s="193"/>
      <c r="J23" s="193"/>
    </row>
    <row r="24" spans="1:10" ht="18.75">
      <c r="A24" s="371" t="s">
        <v>234</v>
      </c>
      <c r="B24" s="369" t="s">
        <v>316</v>
      </c>
      <c r="C24" s="368" t="e">
        <f>+#REF!+#REF!</f>
        <v>#REF!</v>
      </c>
      <c r="D24" s="285" t="e">
        <f>+#REF!</f>
        <v>#REF!</v>
      </c>
      <c r="E24" s="286" t="e">
        <f t="shared" si="0"/>
        <v>#REF!</v>
      </c>
      <c r="F24" s="300" t="e">
        <f>+#REF!</f>
        <v>#REF!</v>
      </c>
      <c r="G24" s="193"/>
      <c r="H24" s="193"/>
      <c r="I24" s="193"/>
      <c r="J24" s="193"/>
    </row>
    <row r="25" spans="1:10" ht="22.5" customHeight="1">
      <c r="A25" s="371" t="s">
        <v>235</v>
      </c>
      <c r="B25" s="369" t="s">
        <v>316</v>
      </c>
      <c r="C25" s="368" t="e">
        <f>+#REF!+#REF!</f>
        <v>#REF!</v>
      </c>
      <c r="D25" s="287" t="e">
        <f>+G18-'1C-E'!G19-G9</f>
        <v>#REF!</v>
      </c>
      <c r="E25" s="288" t="e">
        <f t="shared" si="0"/>
        <v>#REF!</v>
      </c>
      <c r="F25" s="300" t="e">
        <f>+#REF!</f>
        <v>#REF!</v>
      </c>
      <c r="G25" s="193"/>
      <c r="H25" s="193"/>
      <c r="I25" s="193"/>
      <c r="J25" s="193"/>
    </row>
    <row r="26" spans="1:10" ht="22.5" customHeight="1">
      <c r="A26" s="371" t="s">
        <v>236</v>
      </c>
      <c r="B26" s="369" t="s">
        <v>316</v>
      </c>
      <c r="C26" s="368" t="e">
        <f>+#REF!+#REF!</f>
        <v>#REF!</v>
      </c>
      <c r="D26" s="289" t="e">
        <f>+H18-'1C-E'!G19-'1F-K'!H9</f>
        <v>#REF!</v>
      </c>
      <c r="E26" s="290" t="e">
        <f t="shared" si="0"/>
        <v>#REF!</v>
      </c>
      <c r="F26" s="300" t="e">
        <f>+#REF!</f>
        <v>#REF!</v>
      </c>
      <c r="G26" s="193"/>
      <c r="H26" s="193"/>
      <c r="I26" s="193"/>
      <c r="J26" s="193"/>
    </row>
    <row r="27" spans="1:10" ht="22.5" customHeight="1">
      <c r="A27" s="371" t="s">
        <v>237</v>
      </c>
      <c r="B27" s="369" t="s">
        <v>316</v>
      </c>
      <c r="C27" s="368" t="e">
        <f>+#REF!+#REF!</f>
        <v>#REF!</v>
      </c>
      <c r="D27" s="291" t="e">
        <f>+I18-'1C-E'!I19-'1F-K'!I9</f>
        <v>#REF!</v>
      </c>
      <c r="E27" s="292" t="e">
        <f t="shared" si="0"/>
        <v>#REF!</v>
      </c>
      <c r="F27" s="372" t="e">
        <f>+#REF!</f>
        <v>#REF!</v>
      </c>
      <c r="G27" s="193"/>
      <c r="H27" s="193"/>
      <c r="I27" s="193"/>
      <c r="J27" s="193"/>
    </row>
    <row r="28" spans="1:11" ht="23.25" customHeight="1">
      <c r="A28" s="128"/>
      <c r="B28" s="150"/>
      <c r="C28" s="150"/>
      <c r="D28" s="167" t="s">
        <v>217</v>
      </c>
      <c r="E28" s="294" t="e">
        <f>SUM(E22:E27)</f>
        <v>#REF!</v>
      </c>
      <c r="F28" s="300" t="e">
        <f>#REF!</f>
        <v>#REF!</v>
      </c>
      <c r="G28" s="179"/>
      <c r="H28" s="179"/>
      <c r="I28" s="179"/>
      <c r="J28" s="179"/>
      <c r="K28" s="118"/>
    </row>
    <row r="29" spans="1:11" ht="21" customHeight="1">
      <c r="A29" s="128"/>
      <c r="B29" s="150"/>
      <c r="C29" s="150"/>
      <c r="D29" s="150"/>
      <c r="E29" s="179"/>
      <c r="F29" s="179"/>
      <c r="G29" s="179"/>
      <c r="H29" s="179"/>
      <c r="I29" s="179"/>
      <c r="J29" s="179"/>
      <c r="K29" s="118"/>
    </row>
    <row r="30" spans="1:11" ht="23.25" customHeight="1">
      <c r="A30" s="120" t="s">
        <v>218</v>
      </c>
      <c r="B30" s="150"/>
      <c r="C30" s="686" t="s">
        <v>360</v>
      </c>
      <c r="D30" s="686"/>
      <c r="E30" s="686"/>
      <c r="F30" s="171"/>
      <c r="G30" s="171"/>
      <c r="H30" s="171"/>
      <c r="I30" s="171"/>
      <c r="J30" s="171"/>
      <c r="K30" s="118"/>
    </row>
    <row r="31" spans="1:11" ht="21.75" customHeight="1">
      <c r="A31" s="185" t="s">
        <v>219</v>
      </c>
      <c r="B31" s="150"/>
      <c r="C31" s="150"/>
      <c r="D31" s="150"/>
      <c r="E31" s="179"/>
      <c r="F31" s="179"/>
      <c r="G31" s="179"/>
      <c r="H31" s="179"/>
      <c r="I31" s="179"/>
      <c r="J31" s="179"/>
      <c r="K31" s="118"/>
    </row>
    <row r="32" spans="1:11" ht="15" customHeight="1" thickBot="1">
      <c r="A32" s="128"/>
      <c r="B32" s="178"/>
      <c r="C32" s="150"/>
      <c r="D32" s="150"/>
      <c r="E32" s="151"/>
      <c r="F32" s="151"/>
      <c r="G32" s="151"/>
      <c r="H32" s="151"/>
      <c r="I32" s="151"/>
      <c r="J32" s="151"/>
      <c r="K32" s="118"/>
    </row>
    <row r="33" spans="1:10" ht="20.25" customHeight="1">
      <c r="A33" s="120" t="s">
        <v>220</v>
      </c>
      <c r="B33" s="153"/>
      <c r="C33" s="118"/>
      <c r="D33" s="118" t="s">
        <v>1</v>
      </c>
      <c r="E33" s="172"/>
      <c r="F33" s="172"/>
      <c r="G33" s="172"/>
      <c r="H33" s="172"/>
      <c r="I33" s="172"/>
      <c r="J33" s="345" t="s">
        <v>21</v>
      </c>
    </row>
    <row r="34" spans="1:10" ht="22.5" customHeight="1">
      <c r="A34" s="128"/>
      <c r="B34" s="150"/>
      <c r="C34" s="150"/>
      <c r="D34" s="167" t="s">
        <v>221</v>
      </c>
      <c r="E34" s="294" t="e">
        <f>E22+E23+E18</f>
        <v>#REF!</v>
      </c>
      <c r="F34" s="295" t="e">
        <f>E24+F18</f>
        <v>#REF!</v>
      </c>
      <c r="G34" s="296" t="e">
        <f>E25+G18</f>
        <v>#REF!</v>
      </c>
      <c r="H34" s="297" t="e">
        <f>E26+H18</f>
        <v>#REF!</v>
      </c>
      <c r="I34" s="344" t="e">
        <f>E27+I18</f>
        <v>#REF!</v>
      </c>
      <c r="J34" s="346" t="e">
        <f>SUM(E34:I34)</f>
        <v>#REF!</v>
      </c>
    </row>
    <row r="35" spans="1:10" ht="28.5" customHeight="1" thickBot="1">
      <c r="A35" s="210"/>
      <c r="B35" s="211"/>
      <c r="C35" s="211"/>
      <c r="D35" s="246" t="s">
        <v>81</v>
      </c>
      <c r="E35" s="300" t="e">
        <f>+#REF!</f>
        <v>#REF!</v>
      </c>
      <c r="F35" s="300" t="e">
        <f>+#REF!</f>
        <v>#REF!</v>
      </c>
      <c r="G35" s="300" t="e">
        <f>+#REF!</f>
        <v>#REF!</v>
      </c>
      <c r="H35" s="300" t="e">
        <f>+#REF!</f>
        <v>#REF!</v>
      </c>
      <c r="I35" s="300" t="e">
        <f>+#REF!</f>
        <v>#REF!</v>
      </c>
      <c r="J35" s="347" t="e">
        <f>#REF!</f>
        <v>#REF!</v>
      </c>
    </row>
    <row r="36" spans="1:11" ht="22.5" customHeight="1">
      <c r="A36" s="120" t="s">
        <v>222</v>
      </c>
      <c r="B36" s="153"/>
      <c r="C36" s="118"/>
      <c r="D36" s="118" t="s">
        <v>1</v>
      </c>
      <c r="E36" s="172"/>
      <c r="F36" s="172"/>
      <c r="G36" s="172"/>
      <c r="H36" s="172"/>
      <c r="I36" s="172"/>
      <c r="J36" s="172"/>
      <c r="K36" s="118"/>
    </row>
    <row r="37" spans="1:11" ht="22.5" customHeight="1">
      <c r="A37" s="128"/>
      <c r="B37" s="150"/>
      <c r="C37" s="150"/>
      <c r="D37" s="150"/>
      <c r="E37" s="168">
        <v>0</v>
      </c>
      <c r="F37" s="179"/>
      <c r="G37" s="179"/>
      <c r="H37" s="179"/>
      <c r="I37" s="179"/>
      <c r="J37" s="179"/>
      <c r="K37" s="118"/>
    </row>
    <row r="38" spans="1:11" ht="21.75" customHeight="1">
      <c r="A38" s="143"/>
      <c r="B38" s="118"/>
      <c r="C38" s="118"/>
      <c r="D38" s="118"/>
      <c r="E38" s="118"/>
      <c r="F38" s="118"/>
      <c r="G38" s="118"/>
      <c r="H38" s="118"/>
      <c r="I38" s="118"/>
      <c r="J38" s="118"/>
      <c r="K38" s="118"/>
    </row>
    <row r="39" spans="1:13" ht="24.75" customHeight="1">
      <c r="A39" s="177" t="s">
        <v>223</v>
      </c>
      <c r="B39" s="139"/>
      <c r="C39" s="687"/>
      <c r="D39" s="687"/>
      <c r="E39" s="118"/>
      <c r="F39" s="118"/>
      <c r="G39" s="118"/>
      <c r="H39" s="118"/>
      <c r="I39" s="118"/>
      <c r="J39" s="118"/>
      <c r="K39" s="118"/>
      <c r="M39" s="118" t="s">
        <v>1</v>
      </c>
    </row>
    <row r="40" spans="1:13" ht="24.75" customHeight="1">
      <c r="A40" s="177"/>
      <c r="B40" s="139"/>
      <c r="C40" s="186"/>
      <c r="D40" s="186"/>
      <c r="E40" s="118"/>
      <c r="F40" s="118"/>
      <c r="G40" s="118"/>
      <c r="H40" s="118"/>
      <c r="I40" s="118"/>
      <c r="J40" s="118"/>
      <c r="K40" s="118"/>
      <c r="M40" s="118"/>
    </row>
    <row r="41" spans="1:13" ht="24.75" customHeight="1">
      <c r="A41" s="177"/>
      <c r="B41" s="139"/>
      <c r="C41" s="186"/>
      <c r="D41" s="186"/>
      <c r="E41" s="118"/>
      <c r="F41" s="118"/>
      <c r="G41" s="118"/>
      <c r="H41" s="118"/>
      <c r="I41" s="118"/>
      <c r="J41" s="118"/>
      <c r="K41" s="118"/>
      <c r="M41" s="118"/>
    </row>
    <row r="42" spans="1:13" ht="24.75" customHeight="1">
      <c r="A42" s="177"/>
      <c r="B42" s="139"/>
      <c r="C42" s="186"/>
      <c r="D42" s="186"/>
      <c r="E42" s="206" t="e">
        <f>+#REF!</f>
        <v>#REF!</v>
      </c>
      <c r="F42" s="118"/>
      <c r="G42" s="118"/>
      <c r="H42" s="118"/>
      <c r="I42" s="118"/>
      <c r="J42" s="118"/>
      <c r="K42" s="118"/>
      <c r="M42" s="118"/>
    </row>
    <row r="43" spans="1:11" ht="22.5" customHeight="1">
      <c r="A43" s="180"/>
      <c r="B43" s="682"/>
      <c r="C43" s="682"/>
      <c r="D43" s="682"/>
      <c r="E43" s="151"/>
      <c r="F43" s="151"/>
      <c r="G43" s="151"/>
      <c r="H43" s="151"/>
      <c r="I43" s="151"/>
      <c r="J43" s="151"/>
      <c r="K43" s="118"/>
    </row>
    <row r="44" spans="1:11" ht="21.75" customHeight="1">
      <c r="A44" s="118"/>
      <c r="B44" s="118"/>
      <c r="C44" s="118"/>
      <c r="D44" s="118"/>
      <c r="E44" s="118"/>
      <c r="F44" s="118"/>
      <c r="G44" s="118"/>
      <c r="H44" s="118"/>
      <c r="I44" s="118"/>
      <c r="J44" s="118"/>
      <c r="K44" s="118"/>
    </row>
    <row r="45" spans="1:11" ht="17.25" customHeight="1">
      <c r="A45" s="118"/>
      <c r="B45" s="118"/>
      <c r="C45" s="118"/>
      <c r="D45" s="118"/>
      <c r="E45" s="118"/>
      <c r="F45" s="118"/>
      <c r="G45" s="118"/>
      <c r="H45" s="118"/>
      <c r="I45" s="118"/>
      <c r="J45" s="118"/>
      <c r="K45" s="118"/>
    </row>
    <row r="46" spans="2:11" ht="23.25" customHeight="1">
      <c r="B46" s="118"/>
      <c r="C46" s="118"/>
      <c r="D46" s="118"/>
      <c r="E46" s="118"/>
      <c r="F46" s="118"/>
      <c r="G46" s="118"/>
      <c r="H46" s="118"/>
      <c r="I46" s="118"/>
      <c r="J46" s="118"/>
      <c r="K46" s="159" t="s">
        <v>180</v>
      </c>
    </row>
    <row r="47" spans="1:11" ht="16.5">
      <c r="A47" s="120" t="s">
        <v>224</v>
      </c>
      <c r="K47" s="159" t="s">
        <v>181</v>
      </c>
    </row>
    <row r="48" ht="16.5">
      <c r="A48" s="120"/>
    </row>
    <row r="49" ht="16.5">
      <c r="A49" s="120"/>
    </row>
    <row r="51" s="118" customFormat="1" ht="12.75">
      <c r="M51" s="117"/>
    </row>
    <row r="81" spans="1:11" ht="12.75">
      <c r="A81" s="162"/>
      <c r="B81" s="118"/>
      <c r="C81" s="118"/>
      <c r="D81" s="118"/>
      <c r="E81" s="118"/>
      <c r="F81" s="118"/>
      <c r="G81" s="118"/>
      <c r="H81" s="118"/>
      <c r="I81" s="118"/>
      <c r="J81" s="118"/>
      <c r="K81" s="118"/>
    </row>
  </sheetData>
  <sheetProtection/>
  <mergeCells count="7">
    <mergeCell ref="A2:K2"/>
    <mergeCell ref="B43:D43"/>
    <mergeCell ref="C30:E30"/>
    <mergeCell ref="C39:D39"/>
    <mergeCell ref="B12:D12"/>
    <mergeCell ref="B13:D13"/>
    <mergeCell ref="B14:D14"/>
  </mergeCells>
  <printOptions/>
  <pageMargins left="0.2" right="0.2" top="0.25" bottom="0.25" header="0.23" footer="0.24"/>
  <pageSetup fitToHeight="1" fitToWidth="1" horizontalDpi="600" verticalDpi="600" orientation="portrait" scale="5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Ghoster</dc:creator>
  <cp:keywords/>
  <dc:description/>
  <cp:lastModifiedBy>Jennifer Armer (Institute for Local Government)</cp:lastModifiedBy>
  <cp:lastPrinted>2013-07-05T19:14:51Z</cp:lastPrinted>
  <dcterms:created xsi:type="dcterms:W3CDTF">2000-01-07T20:43:57Z</dcterms:created>
  <dcterms:modified xsi:type="dcterms:W3CDTF">2013-10-31T17:45:01Z</dcterms:modified>
  <cp:category/>
  <cp:version/>
  <cp:contentType/>
  <cp:contentStatus/>
</cp:coreProperties>
</file>